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3040" windowHeight="9975" activeTab="0"/>
  </bookViews>
  <sheets>
    <sheet name="Monday" sheetId="1" r:id="rId1"/>
    <sheet name="Tuesday" sheetId="2" r:id="rId2"/>
    <sheet name="Wednesday" sheetId="3" r:id="rId3"/>
    <sheet name="Thursday" sheetId="4" r:id="rId4"/>
    <sheet name="Friday" sheetId="5" r:id="rId5"/>
  </sheets>
  <definedNames>
    <definedName name="_xlnm.Print_Area" localSheetId="4">'Friday'!$A$1:$N$41</definedName>
    <definedName name="_xlnm.Print_Area" localSheetId="0">'Monday'!$A$1:$N$41</definedName>
    <definedName name="_xlnm.Print_Area" localSheetId="3">'Thursday'!$A$1:$N$41</definedName>
    <definedName name="_xlnm.Print_Area" localSheetId="1">'Tuesday'!$A$1:$N$41</definedName>
    <definedName name="_xlnm.Print_Area" localSheetId="2">'Wednesday'!$A$1:$N$41</definedName>
  </definedNames>
  <calcPr fullCalcOnLoad="1"/>
</workbook>
</file>

<file path=xl/sharedStrings.xml><?xml version="1.0" encoding="utf-8"?>
<sst xmlns="http://schemas.openxmlformats.org/spreadsheetml/2006/main" count="690" uniqueCount="49">
  <si>
    <t>Required Food Components</t>
  </si>
  <si>
    <t>Food Items Used</t>
  </si>
  <si>
    <t>Adults</t>
  </si>
  <si>
    <t>Milk</t>
  </si>
  <si>
    <t>Vegetable</t>
  </si>
  <si>
    <t>Bread/Alternate</t>
  </si>
  <si>
    <t>Meat/Alternate</t>
  </si>
  <si>
    <t>Menu</t>
  </si>
  <si>
    <t>Planned Participation</t>
  </si>
  <si>
    <t>BREAKFAST</t>
  </si>
  <si>
    <t>Vegetable and/or Fruits</t>
  </si>
  <si>
    <t>1/2 cups</t>
  </si>
  <si>
    <t>1/4 cups</t>
  </si>
  <si>
    <t>AM SNACK</t>
  </si>
  <si>
    <t>1 oz servings</t>
  </si>
  <si>
    <t>1 serving (1/2)</t>
  </si>
  <si>
    <t>PM SNACK</t>
  </si>
  <si>
    <t>Supper</t>
  </si>
  <si>
    <t>EVE SNACK</t>
  </si>
  <si>
    <t>LUNCH</t>
  </si>
  <si>
    <t>Non-Program</t>
  </si>
  <si>
    <t>FP Assistance</t>
  </si>
  <si>
    <t>Gallon</t>
  </si>
  <si>
    <t>02328</t>
  </si>
  <si>
    <t>Yield</t>
  </si>
  <si>
    <t>Actual Counts</t>
  </si>
  <si>
    <t>extra item</t>
  </si>
  <si>
    <t>Minimum Amount needed</t>
  </si>
  <si>
    <t>Quantity Prepared</t>
  </si>
  <si>
    <t>CODE:</t>
  </si>
  <si>
    <t>Name of Facility:</t>
  </si>
  <si>
    <t>Name of Contracting Organization:</t>
  </si>
  <si>
    <t>CE ID:</t>
  </si>
  <si>
    <t>Date:</t>
  </si>
  <si>
    <t>Pounds</t>
  </si>
  <si>
    <t>Ages forProgram Meals</t>
  </si>
  <si>
    <t>3-5</t>
  </si>
  <si>
    <t>6-18</t>
  </si>
  <si>
    <t>Site ID:</t>
  </si>
  <si>
    <t>Whole Milk</t>
  </si>
  <si>
    <t>1</t>
  </si>
  <si>
    <t>2</t>
  </si>
  <si>
    <t>Fruit</t>
  </si>
  <si>
    <t>Vegetable/ Fruit</t>
  </si>
  <si>
    <t>Must serve 2 of the 5 components</t>
  </si>
  <si>
    <t>Must serve 5 components</t>
  </si>
  <si>
    <t>1 serving  (1/2)</t>
  </si>
  <si>
    <t>1 oz serving</t>
  </si>
  <si>
    <t>Meat may replace bread no more than 3X/wk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</si>
</sst>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Geneva"/>
      <family val="0"/>
    </font>
    <font>
      <sz val="11"/>
      <color indexed="8"/>
      <name val="Calibri"/>
      <family val="2"/>
    </font>
    <font>
      <sz val="6"/>
      <name val="Geneva"/>
      <family val="0"/>
    </font>
    <font>
      <sz val="6"/>
      <name val="Calibri"/>
      <family val="2"/>
    </font>
    <font>
      <b/>
      <sz val="6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5"/>
      <name val="Calibri"/>
      <family val="2"/>
    </font>
    <font>
      <sz val="36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66CC"/>
      </left>
      <right style="medium">
        <color rgb="FFFF66CC"/>
      </right>
      <top style="medium">
        <color rgb="FFFF66CC"/>
      </top>
      <bottom style="medium">
        <color rgb="FFFF66CC"/>
      </bottom>
    </border>
    <border>
      <left style="medium">
        <color rgb="FFFF66CC"/>
      </left>
      <right style="medium">
        <color rgb="FFFF66CC"/>
      </right>
      <top style="medium"/>
      <bottom style="medium">
        <color rgb="FFFF66CC"/>
      </bottom>
    </border>
    <border>
      <left/>
      <right style="medium">
        <color rgb="FF3333FF"/>
      </right>
      <top style="medium">
        <color rgb="FF3333FF"/>
      </top>
      <bottom style="medium">
        <color rgb="FF3333FF"/>
      </bottom>
    </border>
    <border>
      <left style="medium">
        <color rgb="FF92D050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rgb="FF92D050"/>
      </left>
      <right style="medium">
        <color theme="0" tint="-0.4999699890613556"/>
      </right>
      <top style="medium">
        <color theme="0" tint="-0.4999699890613556"/>
      </top>
      <bottom style="medium"/>
    </border>
    <border>
      <left/>
      <right style="hair"/>
      <top style="hair"/>
      <bottom style="hair"/>
    </border>
    <border>
      <left style="medium"/>
      <right style="medium">
        <color rgb="FF92D050"/>
      </right>
      <top style="medium">
        <color rgb="FF92D050"/>
      </top>
      <bottom style="medium">
        <color rgb="FF92D050"/>
      </bottom>
    </border>
    <border>
      <left style="medium">
        <color rgb="FF3333FF"/>
      </left>
      <right style="medium">
        <color rgb="FF92D050"/>
      </right>
      <top style="medium">
        <color rgb="FFFFC000"/>
      </top>
      <bottom style="medium">
        <color rgb="FFFFC000"/>
      </bottom>
    </border>
    <border>
      <left style="medium">
        <color rgb="FF3333FF"/>
      </left>
      <right style="medium">
        <color rgb="FF92D050"/>
      </right>
      <top style="medium">
        <color rgb="FFFFC000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medium">
        <color rgb="FF92D050"/>
      </right>
      <top style="medium">
        <color rgb="FF92D050"/>
      </top>
      <bottom/>
    </border>
    <border>
      <left/>
      <right style="medium">
        <color rgb="FF3333FF"/>
      </right>
      <top style="medium">
        <color rgb="FF3333FF"/>
      </top>
      <bottom/>
    </border>
    <border>
      <left style="medium">
        <color rgb="FF3333FF"/>
      </left>
      <right style="medium">
        <color rgb="FF92D050"/>
      </right>
      <top style="medium">
        <color rgb="FFFFC000"/>
      </top>
      <bottom/>
    </border>
    <border>
      <left style="medium">
        <color rgb="FF92D050"/>
      </left>
      <right style="medium">
        <color theme="0" tint="-0.4999699890613556"/>
      </right>
      <top style="medium">
        <color theme="0" tint="-0.4999699890613556"/>
      </top>
      <bottom/>
    </border>
    <border>
      <left style="medium"/>
      <right style="medium">
        <color rgb="FF92D050"/>
      </right>
      <top/>
      <bottom style="medium">
        <color rgb="FF92D050"/>
      </bottom>
    </border>
    <border>
      <left/>
      <right style="medium">
        <color rgb="FF3333FF"/>
      </right>
      <top/>
      <bottom style="medium">
        <color rgb="FF3333FF"/>
      </bottom>
    </border>
    <border>
      <left style="medium">
        <color rgb="FFFF66CC"/>
      </left>
      <right style="medium"/>
      <top style="medium"/>
      <bottom style="medium">
        <color rgb="FFFF66CC"/>
      </bottom>
    </border>
    <border>
      <left style="medium">
        <color rgb="FFFF66CC"/>
      </left>
      <right style="medium"/>
      <top style="medium">
        <color rgb="FFFF66CC"/>
      </top>
      <bottom style="medium">
        <color rgb="FFFF66CC"/>
      </bottom>
    </border>
    <border>
      <left style="medium">
        <color rgb="FFFF66CC"/>
      </left>
      <right style="medium"/>
      <top/>
      <bottom style="medium">
        <color rgb="FFFF66CC"/>
      </bottom>
    </border>
    <border>
      <left style="medium">
        <color rgb="FF92D050"/>
      </left>
      <right style="medium">
        <color rgb="FF3333FF"/>
      </right>
      <top style="medium">
        <color rgb="FF3333FF"/>
      </top>
      <bottom style="medium">
        <color rgb="FF3333FF"/>
      </bottom>
    </border>
    <border>
      <left style="medium"/>
      <right style="medium">
        <color rgb="FF92D050"/>
      </right>
      <top/>
      <bottom style="medium"/>
    </border>
    <border>
      <left style="medium">
        <color rgb="FF3333FF"/>
      </left>
      <right/>
      <top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hair"/>
      <right style="medium">
        <color rgb="FFFF66CC"/>
      </right>
      <top style="medium"/>
      <bottom style="hair"/>
    </border>
    <border>
      <left style="medium"/>
      <right style="medium"/>
      <top/>
      <bottom/>
    </border>
    <border>
      <left style="hair"/>
      <right style="medium">
        <color rgb="FFFF66CC"/>
      </right>
      <top style="hair"/>
      <bottom style="hair"/>
    </border>
    <border>
      <left style="medium"/>
      <right style="medium"/>
      <top/>
      <bottom style="medium"/>
    </border>
    <border>
      <left style="hair"/>
      <right/>
      <top/>
      <bottom/>
    </border>
    <border>
      <left style="hair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>
        <color rgb="FF92D050"/>
      </left>
      <right style="medium">
        <color rgb="FF3333FF"/>
      </right>
      <top/>
      <bottom style="medium"/>
    </border>
    <border>
      <left style="medium">
        <color rgb="FF92D050"/>
      </left>
      <right style="medium">
        <color rgb="FF3333FF"/>
      </right>
      <top style="medium"/>
      <bottom style="medium">
        <color rgb="FF3333FF"/>
      </bottom>
    </border>
    <border>
      <left>
        <color indexed="63"/>
      </left>
      <right>
        <color indexed="63"/>
      </right>
      <top style="medium">
        <color rgb="FFFF66CC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>
        <color rgb="FF92D050"/>
      </right>
      <top style="medium">
        <color rgb="FF92D050"/>
      </top>
      <bottom style="medium"/>
    </border>
    <border>
      <left style="medium">
        <color rgb="FF92D050"/>
      </left>
      <right style="medium">
        <color rgb="FF3333FF"/>
      </right>
      <top style="medium">
        <color rgb="FF3333FF"/>
      </top>
      <bottom style="medium"/>
    </border>
    <border>
      <left style="medium">
        <color rgb="FF3333FF"/>
      </left>
      <right style="medium">
        <color rgb="FF92D050"/>
      </right>
      <top style="medium"/>
      <bottom style="medium"/>
    </border>
    <border>
      <left style="medium">
        <color rgb="FF92D050"/>
      </left>
      <right style="medium">
        <color rgb="FF3333FF"/>
      </right>
      <top style="medium">
        <color rgb="FF3333FF"/>
      </top>
      <bottom/>
    </border>
    <border>
      <left style="medium">
        <color theme="0" tint="-0.4999699890613556"/>
      </left>
      <right style="hair"/>
      <top style="hair"/>
      <bottom style="medium"/>
    </border>
    <border>
      <left style="medium">
        <color rgb="FF3333FF"/>
      </left>
      <right style="medium">
        <color rgb="FF92D050"/>
      </right>
      <top style="medium"/>
      <bottom style="medium">
        <color rgb="FFFFC000"/>
      </bottom>
    </border>
    <border>
      <left style="medium"/>
      <right style="medium">
        <color rgb="FF92D050"/>
      </right>
      <top style="medium"/>
      <bottom style="medium">
        <color rgb="FF92D050"/>
      </bottom>
    </border>
    <border>
      <left style="medium">
        <color rgb="FF3333FF"/>
      </left>
      <right style="medium">
        <color rgb="FF92D050"/>
      </right>
      <top>
        <color indexed="63"/>
      </top>
      <bottom style="medium">
        <color rgb="FFFFC000"/>
      </bottom>
    </border>
    <border>
      <left style="medium">
        <color rgb="FF92D050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/>
      <right/>
      <top/>
      <bottom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4" fontId="7" fillId="35" borderId="13" xfId="0" applyNumberFormat="1" applyFont="1" applyFill="1" applyBorder="1" applyAlignment="1" applyProtection="1">
      <alignment horizontal="center" vertical="center"/>
      <protection hidden="1"/>
    </xf>
    <xf numFmtId="4" fontId="7" fillId="35" borderId="14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34" borderId="15" xfId="0" applyNumberFormat="1" applyFont="1" applyFill="1" applyBorder="1" applyAlignment="1" applyProtection="1">
      <alignment horizontal="center" vertical="center"/>
      <protection locked="0"/>
    </xf>
    <xf numFmtId="9" fontId="6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42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42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9" xfId="0" applyNumberFormat="1" applyFont="1" applyFill="1" applyBorder="1" applyAlignment="1" applyProtection="1">
      <alignment horizontal="center" vertical="center"/>
      <protection locked="0"/>
    </xf>
    <xf numFmtId="0" fontId="3" fillId="34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7" fillId="35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 wrapText="1"/>
      <protection locked="0"/>
    </xf>
    <xf numFmtId="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NumberFormat="1" applyFont="1" applyBorder="1" applyAlignment="1" applyProtection="1">
      <alignment horizontal="center" vertical="center" wrapText="1"/>
      <protection locked="0"/>
    </xf>
    <xf numFmtId="0" fontId="7" fillId="0" borderId="28" xfId="0" applyNumberFormat="1" applyFont="1" applyBorder="1" applyAlignment="1" applyProtection="1">
      <alignment horizontal="center" vertical="center" wrapText="1"/>
      <protection locked="0"/>
    </xf>
    <xf numFmtId="0" fontId="7" fillId="0" borderId="29" xfId="0" applyNumberFormat="1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2" fontId="6" fillId="34" borderId="33" xfId="0" applyNumberFormat="1" applyFont="1" applyFill="1" applyBorder="1" applyAlignment="1" applyProtection="1">
      <alignment horizontal="center" vertical="center"/>
      <protection locked="0"/>
    </xf>
    <xf numFmtId="0" fontId="3" fillId="34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/>
      <protection locked="0"/>
    </xf>
    <xf numFmtId="0" fontId="5" fillId="0" borderId="36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6" fillId="0" borderId="40" xfId="0" applyFont="1" applyBorder="1" applyAlignment="1" applyProtection="1">
      <alignment horizontal="right"/>
      <protection/>
    </xf>
    <xf numFmtId="0" fontId="4" fillId="33" borderId="35" xfId="0" applyFont="1" applyFill="1" applyBorder="1" applyAlignment="1" applyProtection="1">
      <alignment vertical="top" wrapText="1"/>
      <protection/>
    </xf>
    <xf numFmtId="0" fontId="4" fillId="33" borderId="41" xfId="0" applyFont="1" applyFill="1" applyBorder="1" applyAlignment="1" applyProtection="1">
      <alignment horizontal="center" vertical="top" wrapText="1"/>
      <protection/>
    </xf>
    <xf numFmtId="0" fontId="4" fillId="33" borderId="42" xfId="0" applyFont="1" applyFill="1" applyBorder="1" applyAlignment="1" applyProtection="1">
      <alignment horizontal="center" vertical="top" wrapText="1"/>
      <protection/>
    </xf>
    <xf numFmtId="49" fontId="4" fillId="33" borderId="37" xfId="0" applyNumberFormat="1" applyFont="1" applyFill="1" applyBorder="1" applyAlignment="1" applyProtection="1">
      <alignment horizontal="center" vertical="center" wrapText="1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3" fillId="36" borderId="43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36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36" borderId="47" xfId="0" applyFont="1" applyFill="1" applyBorder="1" applyAlignment="1" applyProtection="1">
      <alignment horizontal="center" vertical="center" wrapText="1"/>
      <protection/>
    </xf>
    <xf numFmtId="0" fontId="3" fillId="34" borderId="48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34" borderId="49" xfId="0" applyNumberFormat="1" applyFont="1" applyFill="1" applyBorder="1" applyAlignment="1" applyProtection="1">
      <alignment/>
      <protection/>
    </xf>
    <xf numFmtId="0" fontId="3" fillId="34" borderId="50" xfId="0" applyFont="1" applyFill="1" applyBorder="1" applyAlignment="1" applyProtection="1">
      <alignment/>
      <protection/>
    </xf>
    <xf numFmtId="0" fontId="3" fillId="34" borderId="50" xfId="0" applyFont="1" applyFill="1" applyBorder="1" applyAlignment="1" applyProtection="1">
      <alignment horizontal="center" vertical="center" wrapText="1"/>
      <protection/>
    </xf>
    <xf numFmtId="0" fontId="3" fillId="34" borderId="51" xfId="0" applyFont="1" applyFill="1" applyBorder="1" applyAlignment="1" applyProtection="1">
      <alignment horizontal="center" vertical="center" wrapText="1"/>
      <protection/>
    </xf>
    <xf numFmtId="0" fontId="3" fillId="34" borderId="44" xfId="0" applyFont="1" applyFill="1" applyBorder="1" applyAlignment="1" applyProtection="1">
      <alignment horizontal="center" vertical="center" wrapText="1"/>
      <protection/>
    </xf>
    <xf numFmtId="0" fontId="3" fillId="34" borderId="46" xfId="0" applyFont="1" applyFill="1" applyBorder="1" applyAlignment="1" applyProtection="1">
      <alignment horizontal="center" vertical="center" wrapText="1"/>
      <protection/>
    </xf>
    <xf numFmtId="0" fontId="3" fillId="34" borderId="48" xfId="0" applyNumberFormat="1" applyFont="1" applyFill="1" applyBorder="1" applyAlignment="1" applyProtection="1">
      <alignment horizontal="right"/>
      <protection/>
    </xf>
    <xf numFmtId="0" fontId="0" fillId="0" borderId="52" xfId="0" applyBorder="1" applyAlignment="1" applyProtection="1">
      <alignment/>
      <protection/>
    </xf>
    <xf numFmtId="0" fontId="3" fillId="34" borderId="49" xfId="0" applyNumberFormat="1" applyFont="1" applyFill="1" applyBorder="1" applyAlignment="1" applyProtection="1">
      <alignment horizontal="right"/>
      <protection/>
    </xf>
    <xf numFmtId="0" fontId="2" fillId="0" borderId="50" xfId="0" applyFont="1" applyBorder="1" applyAlignment="1" applyProtection="1">
      <alignment/>
      <protection/>
    </xf>
    <xf numFmtId="0" fontId="3" fillId="34" borderId="50" xfId="0" applyFont="1" applyFill="1" applyBorder="1" applyAlignment="1" applyProtection="1">
      <alignment horizontal="left" vertical="center"/>
      <protection/>
    </xf>
    <xf numFmtId="0" fontId="6" fillId="0" borderId="53" xfId="0" applyNumberFormat="1" applyFont="1" applyBorder="1" applyAlignment="1" applyProtection="1">
      <alignment horizontal="center" vertical="center" wrapText="1"/>
      <protection locked="0"/>
    </xf>
    <xf numFmtId="9" fontId="6" fillId="0" borderId="54" xfId="0" applyNumberFormat="1" applyFont="1" applyBorder="1" applyAlignment="1" applyProtection="1">
      <alignment horizontal="center" vertical="center" wrapText="1"/>
      <protection locked="0"/>
    </xf>
    <xf numFmtId="9" fontId="6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>
      <alignment/>
    </xf>
    <xf numFmtId="0" fontId="3" fillId="34" borderId="55" xfId="0" applyNumberFormat="1" applyFont="1" applyFill="1" applyBorder="1" applyAlignment="1" applyProtection="1">
      <alignment/>
      <protection/>
    </xf>
    <xf numFmtId="0" fontId="3" fillId="36" borderId="56" xfId="0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/>
    </xf>
    <xf numFmtId="9" fontId="6" fillId="0" borderId="25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7" fillId="0" borderId="59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0" applyNumberFormat="1" applyFont="1" applyBorder="1" applyAlignment="1" applyProtection="1">
      <alignment horizontal="center" vertical="center"/>
      <protection locked="0"/>
    </xf>
    <xf numFmtId="0" fontId="7" fillId="0" borderId="62" xfId="42" applyNumberFormat="1" applyFont="1" applyFill="1" applyBorder="1" applyAlignment="1" applyProtection="1">
      <alignment horizontal="center" vertical="center" wrapText="1"/>
      <protection locked="0"/>
    </xf>
    <xf numFmtId="9" fontId="6" fillId="0" borderId="63" xfId="0" applyNumberFormat="1" applyFont="1" applyBorder="1" applyAlignment="1" applyProtection="1">
      <alignment horizontal="center" vertical="center" wrapText="1"/>
      <protection locked="0"/>
    </xf>
    <xf numFmtId="0" fontId="7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42" xfId="0" applyFont="1" applyFill="1" applyBorder="1" applyAlignment="1" applyProtection="1">
      <alignment vertical="top" wrapText="1"/>
      <protection/>
    </xf>
    <xf numFmtId="4" fontId="7" fillId="35" borderId="65" xfId="0" applyNumberFormat="1" applyFont="1" applyFill="1" applyBorder="1" applyAlignment="1" applyProtection="1">
      <alignment horizontal="center" vertical="center"/>
      <protection hidden="1"/>
    </xf>
    <xf numFmtId="0" fontId="3" fillId="37" borderId="48" xfId="0" applyNumberFormat="1" applyFont="1" applyFill="1" applyBorder="1" applyAlignment="1" applyProtection="1">
      <alignment/>
      <protection/>
    </xf>
    <xf numFmtId="0" fontId="3" fillId="0" borderId="66" xfId="0" applyFont="1" applyBorder="1" applyAlignment="1">
      <alignment/>
    </xf>
    <xf numFmtId="0" fontId="3" fillId="37" borderId="48" xfId="0" applyNumberFormat="1" applyFont="1" applyFill="1" applyBorder="1" applyAlignment="1" applyProtection="1">
      <alignment horizontal="right"/>
      <protection/>
    </xf>
    <xf numFmtId="0" fontId="3" fillId="37" borderId="49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52" xfId="0" applyFont="1" applyBorder="1" applyAlignment="1" applyProtection="1">
      <alignment/>
      <protection/>
    </xf>
    <xf numFmtId="0" fontId="2" fillId="0" borderId="50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67" xfId="0" applyFont="1" applyBorder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0" fillId="34" borderId="0" xfId="0" applyFont="1" applyFill="1" applyBorder="1" applyAlignment="1" applyProtection="1">
      <alignment vertical="center"/>
      <protection/>
    </xf>
    <xf numFmtId="0" fontId="2" fillId="37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37" borderId="50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50" xfId="0" applyFont="1" applyBorder="1" applyAlignment="1">
      <alignment vertical="center"/>
    </xf>
    <xf numFmtId="0" fontId="2" fillId="0" borderId="55" xfId="0" applyFont="1" applyBorder="1" applyAlignment="1" applyProtection="1">
      <alignment/>
      <protection/>
    </xf>
    <xf numFmtId="0" fontId="3" fillId="0" borderId="67" xfId="0" applyFont="1" applyBorder="1" applyAlignment="1">
      <alignment/>
    </xf>
    <xf numFmtId="0" fontId="10" fillId="0" borderId="67" xfId="0" applyFont="1" applyBorder="1" applyAlignment="1">
      <alignment/>
    </xf>
    <xf numFmtId="0" fontId="2" fillId="0" borderId="52" xfId="0" applyFont="1" applyBorder="1" applyAlignment="1" applyProtection="1">
      <alignment/>
      <protection/>
    </xf>
    <xf numFmtId="0" fontId="3" fillId="38" borderId="68" xfId="0" applyNumberFormat="1" applyFont="1" applyFill="1" applyBorder="1" applyAlignment="1" applyProtection="1">
      <alignment horizontal="center" vertical="center"/>
      <protection/>
    </xf>
    <xf numFmtId="0" fontId="3" fillId="38" borderId="69" xfId="0" applyNumberFormat="1" applyFont="1" applyFill="1" applyBorder="1" applyAlignment="1" applyProtection="1">
      <alignment horizontal="center" vertical="center"/>
      <protection/>
    </xf>
    <xf numFmtId="0" fontId="3" fillId="38" borderId="34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5" fillId="0" borderId="38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left"/>
      <protection/>
    </xf>
    <xf numFmtId="0" fontId="5" fillId="0" borderId="38" xfId="0" applyFont="1" applyBorder="1" applyAlignment="1" applyProtection="1">
      <alignment horizontal="left"/>
      <protection/>
    </xf>
    <xf numFmtId="0" fontId="5" fillId="0" borderId="39" xfId="0" applyFont="1" applyBorder="1" applyAlignment="1" applyProtection="1">
      <alignment horizontal="left"/>
      <protection/>
    </xf>
    <xf numFmtId="0" fontId="3" fillId="0" borderId="70" xfId="0" applyFont="1" applyBorder="1" applyAlignment="1" applyProtection="1">
      <alignment horizontal="center" vertical="center" textRotation="255"/>
      <protection/>
    </xf>
    <xf numFmtId="0" fontId="3" fillId="0" borderId="71" xfId="0" applyFont="1" applyBorder="1" applyAlignment="1" applyProtection="1">
      <alignment horizontal="center" vertical="center" textRotation="255"/>
      <protection/>
    </xf>
    <xf numFmtId="0" fontId="3" fillId="0" borderId="66" xfId="0" applyFont="1" applyBorder="1" applyAlignment="1" applyProtection="1">
      <alignment horizontal="center" vertical="center" textRotation="255"/>
      <protection/>
    </xf>
    <xf numFmtId="0" fontId="3" fillId="0" borderId="40" xfId="0" applyFont="1" applyBorder="1" applyAlignment="1" applyProtection="1">
      <alignment horizontal="center" vertical="center" textRotation="255"/>
      <protection/>
    </xf>
    <xf numFmtId="0" fontId="10" fillId="0" borderId="0" xfId="0" applyFont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0" fontId="4" fillId="33" borderId="42" xfId="0" applyFont="1" applyFill="1" applyBorder="1" applyAlignment="1" applyProtection="1">
      <alignment horizontal="center" vertical="center" wrapText="1"/>
      <protection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41" xfId="0" applyFont="1" applyFill="1" applyBorder="1" applyAlignment="1" applyProtection="1">
      <alignment horizontal="center" vertical="center" wrapText="1"/>
      <protection/>
    </xf>
    <xf numFmtId="0" fontId="7" fillId="33" borderId="42" xfId="0" applyFont="1" applyFill="1" applyBorder="1" applyAlignment="1" applyProtection="1">
      <alignment horizontal="center" vertical="center" wrapText="1"/>
      <protection/>
    </xf>
    <xf numFmtId="0" fontId="4" fillId="33" borderId="74" xfId="0" applyFont="1" applyFill="1" applyBorder="1" applyAlignment="1" applyProtection="1">
      <alignment horizontal="center"/>
      <protection/>
    </xf>
    <xf numFmtId="0" fontId="7" fillId="33" borderId="67" xfId="0" applyFont="1" applyFill="1" applyBorder="1" applyAlignment="1" applyProtection="1">
      <alignment horizontal="center" vertical="center" wrapText="1"/>
      <protection/>
    </xf>
    <xf numFmtId="0" fontId="7" fillId="33" borderId="7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0" fontId="9" fillId="38" borderId="68" xfId="0" applyNumberFormat="1" applyFont="1" applyFill="1" applyBorder="1" applyAlignment="1" applyProtection="1">
      <alignment horizontal="center" vertical="center"/>
      <protection/>
    </xf>
    <xf numFmtId="0" fontId="9" fillId="38" borderId="69" xfId="0" applyNumberFormat="1" applyFont="1" applyFill="1" applyBorder="1" applyAlignment="1" applyProtection="1">
      <alignment horizontal="center" vertical="center"/>
      <protection/>
    </xf>
    <xf numFmtId="0" fontId="9" fillId="38" borderId="34" xfId="0" applyNumberFormat="1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/>
      <protection/>
    </xf>
    <xf numFmtId="0" fontId="5" fillId="0" borderId="50" xfId="0" applyFont="1" applyBorder="1" applyAlignment="1" applyProtection="1">
      <alignment horizontal="center"/>
      <protection/>
    </xf>
    <xf numFmtId="0" fontId="5" fillId="0" borderId="51" xfId="0" applyFont="1" applyBorder="1" applyAlignment="1" applyProtection="1">
      <alignment horizontal="center"/>
      <protection/>
    </xf>
    <xf numFmtId="14" fontId="3" fillId="0" borderId="40" xfId="0" applyNumberFormat="1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49" fontId="6" fillId="0" borderId="50" xfId="0" applyNumberFormat="1" applyFont="1" applyBorder="1" applyAlignment="1" applyProtection="1">
      <alignment horizontal="center" vertical="center"/>
      <protection/>
    </xf>
    <xf numFmtId="49" fontId="6" fillId="0" borderId="51" xfId="0" applyNumberFormat="1" applyFont="1" applyBorder="1" applyAlignment="1" applyProtection="1">
      <alignment horizontal="center" vertical="center"/>
      <protection/>
    </xf>
    <xf numFmtId="0" fontId="8" fillId="33" borderId="41" xfId="0" applyFont="1" applyFill="1" applyBorder="1" applyAlignment="1" applyProtection="1">
      <alignment horizontal="center" vertical="center" wrapText="1"/>
      <protection/>
    </xf>
    <xf numFmtId="0" fontId="8" fillId="33" borderId="4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tabSelected="1" workbookViewId="0" topLeftCell="A1">
      <selection activeCell="I6" sqref="I6"/>
    </sheetView>
  </sheetViews>
  <sheetFormatPr defaultColWidth="11.375" defaultRowHeight="12.75"/>
  <cols>
    <col min="1" max="1" width="2.75390625" style="0" customWidth="1"/>
    <col min="2" max="2" width="9.00390625" style="0" customWidth="1"/>
    <col min="3" max="3" width="19.25390625" style="0" customWidth="1"/>
    <col min="4" max="4" width="13.625" style="0" customWidth="1"/>
    <col min="5" max="5" width="5.375" style="0" customWidth="1"/>
    <col min="6" max="6" width="7.25390625" style="0" customWidth="1"/>
    <col min="7" max="7" width="12.625" style="0" customWidth="1"/>
    <col min="8" max="8" width="8.25390625" style="0" customWidth="1"/>
    <col min="9" max="10" width="5.00390625" style="0" customWidth="1"/>
    <col min="11" max="11" width="5.625" style="0" customWidth="1"/>
    <col min="12" max="12" width="4.625" style="0" customWidth="1"/>
    <col min="13" max="13" width="4.875" style="0" customWidth="1"/>
    <col min="14" max="14" width="5.75390625" style="0" customWidth="1"/>
    <col min="15" max="15" width="5.25390625" style="0" customWidth="1"/>
  </cols>
  <sheetData>
    <row r="1" spans="1:15" ht="12.75">
      <c r="A1" s="117" t="s">
        <v>31</v>
      </c>
      <c r="B1" s="118"/>
      <c r="C1" s="119"/>
      <c r="D1" s="38" t="s">
        <v>30</v>
      </c>
      <c r="E1" s="115"/>
      <c r="F1" s="115"/>
      <c r="G1" s="115"/>
      <c r="H1" s="39" t="s">
        <v>38</v>
      </c>
      <c r="I1" s="40" t="s">
        <v>32</v>
      </c>
      <c r="J1" s="40"/>
      <c r="K1" s="41"/>
      <c r="L1" s="42"/>
      <c r="M1" s="117" t="s">
        <v>33</v>
      </c>
      <c r="N1" s="119"/>
      <c r="O1" s="3"/>
    </row>
    <row r="2" spans="1:15" s="1" customFormat="1" ht="13.5" customHeight="1" thickBot="1">
      <c r="A2" s="143" t="s">
        <v>21</v>
      </c>
      <c r="B2" s="144"/>
      <c r="C2" s="145"/>
      <c r="D2" s="43" t="s">
        <v>29</v>
      </c>
      <c r="E2" s="116"/>
      <c r="F2" s="116"/>
      <c r="G2" s="116"/>
      <c r="H2" s="37"/>
      <c r="I2" s="148" t="s">
        <v>23</v>
      </c>
      <c r="J2" s="148"/>
      <c r="K2" s="148"/>
      <c r="L2" s="149"/>
      <c r="M2" s="146"/>
      <c r="N2" s="147"/>
      <c r="O2" s="4"/>
    </row>
    <row r="3" spans="1:15" s="2" customFormat="1" ht="9.75" customHeight="1">
      <c r="A3" s="136" t="s">
        <v>0</v>
      </c>
      <c r="B3" s="137"/>
      <c r="C3" s="132" t="s">
        <v>7</v>
      </c>
      <c r="D3" s="133" t="s">
        <v>1</v>
      </c>
      <c r="E3" s="44"/>
      <c r="F3" s="130" t="s">
        <v>27</v>
      </c>
      <c r="G3" s="130" t="s">
        <v>28</v>
      </c>
      <c r="H3" s="45"/>
      <c r="I3" s="135" t="s">
        <v>35</v>
      </c>
      <c r="J3" s="135"/>
      <c r="K3" s="135"/>
      <c r="L3" s="135"/>
      <c r="M3" s="135"/>
      <c r="N3" s="150" t="s">
        <v>20</v>
      </c>
      <c r="O3" s="5"/>
    </row>
    <row r="4" spans="1:15" s="2" customFormat="1" ht="19.5" customHeight="1" thickBot="1">
      <c r="A4" s="136"/>
      <c r="B4" s="137"/>
      <c r="C4" s="132"/>
      <c r="D4" s="134"/>
      <c r="E4" s="84" t="s">
        <v>24</v>
      </c>
      <c r="F4" s="131"/>
      <c r="G4" s="131"/>
      <c r="H4" s="46"/>
      <c r="I4" s="47" t="s">
        <v>40</v>
      </c>
      <c r="J4" s="47" t="s">
        <v>41</v>
      </c>
      <c r="K4" s="47" t="s">
        <v>36</v>
      </c>
      <c r="L4" s="47" t="s">
        <v>37</v>
      </c>
      <c r="M4" s="48" t="s">
        <v>2</v>
      </c>
      <c r="N4" s="151"/>
      <c r="O4" s="5"/>
    </row>
    <row r="5" spans="1:15" ht="19.5" customHeight="1" thickBot="1">
      <c r="A5" s="120" t="s">
        <v>9</v>
      </c>
      <c r="B5" s="49" t="s">
        <v>3</v>
      </c>
      <c r="C5" s="82" t="s">
        <v>39</v>
      </c>
      <c r="D5" s="76" t="s">
        <v>22</v>
      </c>
      <c r="E5" s="83">
        <v>32</v>
      </c>
      <c r="F5" s="85">
        <f>ROUNDUP(M7/E5,1)</f>
        <v>0</v>
      </c>
      <c r="G5" s="19"/>
      <c r="H5" s="50" t="s">
        <v>8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29">
        <v>0</v>
      </c>
      <c r="O5" s="3"/>
    </row>
    <row r="6" spans="1:15" ht="20.25" customHeight="1" thickBot="1">
      <c r="A6" s="121"/>
      <c r="B6" s="51" t="s">
        <v>3</v>
      </c>
      <c r="C6" s="69">
        <v>0.01</v>
      </c>
      <c r="D6" s="9" t="s">
        <v>22</v>
      </c>
      <c r="E6" s="18">
        <v>32</v>
      </c>
      <c r="F6" s="10">
        <f>ROUNDUP(I7/E6,1)</f>
        <v>0</v>
      </c>
      <c r="G6" s="20"/>
      <c r="H6" s="52" t="s">
        <v>25</v>
      </c>
      <c r="I6" s="6"/>
      <c r="J6" s="6"/>
      <c r="K6" s="6"/>
      <c r="L6" s="6"/>
      <c r="M6" s="6"/>
      <c r="N6" s="30"/>
      <c r="O6" s="3"/>
    </row>
    <row r="7" spans="1:15" ht="18" customHeight="1" thickBot="1">
      <c r="A7" s="122"/>
      <c r="B7" s="51" t="s">
        <v>10</v>
      </c>
      <c r="C7" s="23"/>
      <c r="D7" s="24"/>
      <c r="E7" s="25"/>
      <c r="F7" s="26" t="e">
        <f>ROUNDUP(I8/E7,1)</f>
        <v>#DIV/0!</v>
      </c>
      <c r="G7" s="13"/>
      <c r="H7" s="140"/>
      <c r="I7" s="54">
        <f>(J5*1)+(K5*1.5)+((L5+M5+N5)*2)</f>
        <v>0</v>
      </c>
      <c r="J7" s="55" t="s">
        <v>11</v>
      </c>
      <c r="K7" s="71">
        <f>(I5*0.5)+(J5*0.5)+(K5*0.5)+((L5+M5+N5)*1)</f>
        <v>0</v>
      </c>
      <c r="L7" s="106" t="s">
        <v>47</v>
      </c>
      <c r="M7" s="71">
        <f>I5</f>
        <v>0</v>
      </c>
      <c r="N7" s="109" t="s">
        <v>11</v>
      </c>
      <c r="O7" s="107"/>
    </row>
    <row r="8" spans="1:17" ht="19.5" customHeight="1" thickBot="1">
      <c r="A8" s="122"/>
      <c r="B8" s="51" t="s">
        <v>5</v>
      </c>
      <c r="C8" s="15"/>
      <c r="D8" s="9" t="s">
        <v>34</v>
      </c>
      <c r="E8" s="18"/>
      <c r="F8" s="10" t="e">
        <f>ROUNDUP(I9/E8,1)</f>
        <v>#DIV/0!</v>
      </c>
      <c r="G8" s="13"/>
      <c r="H8" s="141"/>
      <c r="I8" s="54">
        <f>(I5+J5)*1+(K5+L5+M5+N5)*2</f>
        <v>0</v>
      </c>
      <c r="J8" s="55" t="s">
        <v>12</v>
      </c>
      <c r="L8" s="126" t="s">
        <v>48</v>
      </c>
      <c r="M8" s="126"/>
      <c r="N8" s="127"/>
      <c r="O8" s="108"/>
      <c r="P8" s="94"/>
      <c r="Q8" s="94"/>
    </row>
    <row r="9" spans="1:15" ht="27" customHeight="1" thickBot="1">
      <c r="A9" s="123"/>
      <c r="B9" s="53" t="s">
        <v>6</v>
      </c>
      <c r="C9" s="75"/>
      <c r="D9" s="79"/>
      <c r="E9" s="17"/>
      <c r="F9" s="11" t="e">
        <f>ROUNDUP(K7/E9,1)</f>
        <v>#DIV/0!</v>
      </c>
      <c r="G9" s="36"/>
      <c r="H9" s="142"/>
      <c r="I9" s="56">
        <f>((I5+J5+K5)*1)+(L5*2)+((M5+N5)*4)</f>
        <v>0</v>
      </c>
      <c r="J9" s="57" t="s">
        <v>46</v>
      </c>
      <c r="K9" s="105"/>
      <c r="L9" s="128"/>
      <c r="M9" s="128"/>
      <c r="N9" s="129"/>
      <c r="O9" s="95"/>
    </row>
    <row r="10" spans="1:15" ht="16.5" customHeight="1" thickBot="1">
      <c r="A10" s="120" t="s">
        <v>13</v>
      </c>
      <c r="B10" s="49" t="s">
        <v>3</v>
      </c>
      <c r="C10" s="27" t="s">
        <v>39</v>
      </c>
      <c r="D10" s="68" t="s">
        <v>22</v>
      </c>
      <c r="E10" s="81">
        <v>32</v>
      </c>
      <c r="F10" s="85">
        <f>ROUNDUP(L12/E10,1)</f>
        <v>0</v>
      </c>
      <c r="G10" s="21"/>
      <c r="H10" s="60" t="s">
        <v>8</v>
      </c>
      <c r="I10" s="7">
        <v>0</v>
      </c>
      <c r="J10" s="8">
        <v>0</v>
      </c>
      <c r="K10" s="8">
        <v>0</v>
      </c>
      <c r="L10" s="8">
        <v>0</v>
      </c>
      <c r="M10" s="8">
        <v>0</v>
      </c>
      <c r="N10" s="29">
        <v>0</v>
      </c>
      <c r="O10" s="3"/>
    </row>
    <row r="11" spans="1:15" ht="16.5" customHeight="1" thickBot="1">
      <c r="A11" s="121"/>
      <c r="B11" s="51" t="s">
        <v>3</v>
      </c>
      <c r="C11" s="14">
        <v>0.01</v>
      </c>
      <c r="D11" s="9" t="s">
        <v>22</v>
      </c>
      <c r="E11" s="16">
        <v>32</v>
      </c>
      <c r="F11" s="10">
        <f>ROUNDUP(I12/E11,1)</f>
        <v>0</v>
      </c>
      <c r="G11" s="22"/>
      <c r="H11" s="61" t="s">
        <v>25</v>
      </c>
      <c r="I11" s="7"/>
      <c r="J11" s="7"/>
      <c r="K11" s="8"/>
      <c r="L11" s="8"/>
      <c r="M11" s="8"/>
      <c r="N11" s="29"/>
      <c r="O11" s="3"/>
    </row>
    <row r="12" spans="1:15" ht="16.5" customHeight="1" thickBot="1">
      <c r="A12" s="122"/>
      <c r="B12" s="51" t="s">
        <v>4</v>
      </c>
      <c r="C12" s="15"/>
      <c r="D12" s="9"/>
      <c r="E12" s="16"/>
      <c r="F12" s="10" t="e">
        <f>ROUNDUP(I13/E12,1)</f>
        <v>#DIV/0!</v>
      </c>
      <c r="G12" s="12"/>
      <c r="H12" s="110"/>
      <c r="I12" s="86">
        <f>(J10*1)+(K10*1)+((L10+M10+N10)*2)</f>
        <v>0</v>
      </c>
      <c r="J12" s="100" t="s">
        <v>11</v>
      </c>
      <c r="K12" s="101"/>
      <c r="L12" s="71">
        <f>I10</f>
        <v>0</v>
      </c>
      <c r="M12" s="90" t="s">
        <v>11</v>
      </c>
      <c r="N12" s="92"/>
      <c r="O12" s="3"/>
    </row>
    <row r="13" spans="1:16" ht="16.5" customHeight="1" thickBot="1">
      <c r="A13" s="122"/>
      <c r="B13" s="51" t="s">
        <v>42</v>
      </c>
      <c r="C13" s="15"/>
      <c r="D13" s="32"/>
      <c r="E13" s="17"/>
      <c r="F13" s="11" t="e">
        <f>ROUNDUP(I13/E13,1)</f>
        <v>#DIV/0!</v>
      </c>
      <c r="G13" s="12"/>
      <c r="H13" s="111"/>
      <c r="I13" s="88">
        <f>((I10+J10+K10)*2)+((L10+M10+N10)*3)</f>
        <v>0</v>
      </c>
      <c r="J13" s="100" t="s">
        <v>12</v>
      </c>
      <c r="K13" s="99"/>
      <c r="L13" s="124" t="s">
        <v>44</v>
      </c>
      <c r="M13" s="124"/>
      <c r="N13" s="125"/>
      <c r="O13" s="87"/>
      <c r="P13" s="1"/>
    </row>
    <row r="14" spans="1:15" ht="16.5" customHeight="1" thickBot="1">
      <c r="A14" s="122"/>
      <c r="B14" s="51" t="s">
        <v>5</v>
      </c>
      <c r="C14" s="15"/>
      <c r="D14" s="32" t="s">
        <v>34</v>
      </c>
      <c r="E14" s="17"/>
      <c r="F14" s="11" t="e">
        <f>ROUNDUP(I14/E14,1)</f>
        <v>#DIV/0!</v>
      </c>
      <c r="G14" s="12"/>
      <c r="H14" s="111"/>
      <c r="I14" s="88">
        <f>((I10+J10+K10)*1)+((L10+M10+N10)*2)</f>
        <v>0</v>
      </c>
      <c r="J14" s="100" t="s">
        <v>15</v>
      </c>
      <c r="K14" s="104"/>
      <c r="L14" s="124"/>
      <c r="M14" s="124"/>
      <c r="N14" s="125"/>
      <c r="O14" s="3"/>
    </row>
    <row r="15" spans="1:15" ht="16.5" customHeight="1" thickBot="1">
      <c r="A15" s="123"/>
      <c r="B15" s="53" t="s">
        <v>6</v>
      </c>
      <c r="C15" s="75"/>
      <c r="D15" s="77"/>
      <c r="E15" s="17"/>
      <c r="F15" s="11" t="e">
        <f>ROUNDUP(I15/E15,1)</f>
        <v>#DIV/0!</v>
      </c>
      <c r="G15" s="12"/>
      <c r="H15" s="112"/>
      <c r="I15" s="89">
        <f>((I10+J10+K10)*0.5)+((L10+M10+N10)*1)</f>
        <v>0</v>
      </c>
      <c r="J15" s="102" t="s">
        <v>14</v>
      </c>
      <c r="K15" s="101"/>
      <c r="L15" s="57"/>
      <c r="M15" s="58"/>
      <c r="N15" s="59"/>
      <c r="O15" s="3"/>
    </row>
    <row r="16" spans="1:15" ht="16.5" customHeight="1" thickBot="1">
      <c r="A16" s="120" t="s">
        <v>19</v>
      </c>
      <c r="B16" s="49" t="s">
        <v>3</v>
      </c>
      <c r="C16" s="74" t="s">
        <v>39</v>
      </c>
      <c r="D16" s="76" t="s">
        <v>22</v>
      </c>
      <c r="E16" s="18">
        <v>32</v>
      </c>
      <c r="F16" s="85">
        <f>ROUNDUP(L18/E16,1)</f>
        <v>0</v>
      </c>
      <c r="G16" s="21"/>
      <c r="H16" s="50" t="s">
        <v>8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29">
        <v>0</v>
      </c>
      <c r="O16" s="3"/>
    </row>
    <row r="17" spans="1:15" ht="16.5" customHeight="1" thickBot="1">
      <c r="A17" s="121"/>
      <c r="B17" s="51" t="s">
        <v>3</v>
      </c>
      <c r="C17" s="69">
        <v>0.01</v>
      </c>
      <c r="D17" s="9" t="s">
        <v>22</v>
      </c>
      <c r="E17" s="18">
        <v>32</v>
      </c>
      <c r="F17" s="85">
        <f>ROUNDUP(I18/E17,1)</f>
        <v>0</v>
      </c>
      <c r="G17" s="22"/>
      <c r="H17" s="52" t="s">
        <v>25</v>
      </c>
      <c r="I17" s="8"/>
      <c r="J17" s="8"/>
      <c r="K17" s="8"/>
      <c r="L17" s="8"/>
      <c r="M17" s="8"/>
      <c r="N17" s="29"/>
      <c r="O17" s="3"/>
    </row>
    <row r="18" spans="1:15" ht="16.5" customHeight="1" thickBot="1">
      <c r="A18" s="122"/>
      <c r="B18" s="51" t="s">
        <v>4</v>
      </c>
      <c r="C18" s="23"/>
      <c r="D18" s="24"/>
      <c r="E18" s="25"/>
      <c r="F18" s="26" t="e">
        <f>ROUNDUP(I19/E18,1)</f>
        <v>#DIV/0!</v>
      </c>
      <c r="G18" s="12"/>
      <c r="H18" s="110"/>
      <c r="I18" s="54">
        <f>(J16*1)+(K16*1.5)+((L16+M16+N16)*2)</f>
        <v>0</v>
      </c>
      <c r="J18" s="90" t="s">
        <v>11</v>
      </c>
      <c r="K18" s="91"/>
      <c r="L18" s="71">
        <f>I16</f>
        <v>0</v>
      </c>
      <c r="M18" s="90" t="s">
        <v>11</v>
      </c>
      <c r="N18" s="92"/>
      <c r="O18" s="3"/>
    </row>
    <row r="19" spans="1:15" ht="16.5" customHeight="1" thickBot="1">
      <c r="A19" s="122"/>
      <c r="B19" s="51" t="s">
        <v>43</v>
      </c>
      <c r="C19" s="23"/>
      <c r="D19" s="24"/>
      <c r="E19" s="25"/>
      <c r="F19" s="26" t="e">
        <f>ROUNDUP(I20/E19,1)</f>
        <v>#DIV/0!</v>
      </c>
      <c r="G19" s="12"/>
      <c r="H19" s="111"/>
      <c r="I19" s="86">
        <f>((I16+J16*1)+(K16*2)+(L16+M16+N16)*4)/2</f>
        <v>0</v>
      </c>
      <c r="J19" s="90" t="s">
        <v>12</v>
      </c>
      <c r="K19" s="98"/>
      <c r="L19" s="113" t="s">
        <v>45</v>
      </c>
      <c r="M19" s="113"/>
      <c r="N19" s="114"/>
      <c r="O19" s="3"/>
    </row>
    <row r="20" spans="1:15" ht="16.5" customHeight="1" thickBot="1">
      <c r="A20" s="122"/>
      <c r="B20" s="51" t="s">
        <v>5</v>
      </c>
      <c r="C20" s="15"/>
      <c r="D20" s="32" t="s">
        <v>34</v>
      </c>
      <c r="E20" s="17"/>
      <c r="F20" s="11" t="e">
        <f>ROUNDUP(I21/E20,1)</f>
        <v>#DIV/0!</v>
      </c>
      <c r="G20" s="12"/>
      <c r="H20" s="111"/>
      <c r="I20" s="54">
        <f>((I16*0.5)+(J16*0.5)+(K16+L16+M16+N16)*1)</f>
        <v>0</v>
      </c>
      <c r="J20" s="90" t="s">
        <v>12</v>
      </c>
      <c r="K20" s="98"/>
      <c r="L20" s="113"/>
      <c r="M20" s="113"/>
      <c r="N20" s="114"/>
      <c r="O20" s="3"/>
    </row>
    <row r="21" spans="1:15" ht="16.5" customHeight="1" thickBot="1">
      <c r="A21" s="122"/>
      <c r="B21" s="51" t="s">
        <v>6</v>
      </c>
      <c r="C21" s="15"/>
      <c r="D21" s="32"/>
      <c r="E21" s="17"/>
      <c r="F21" s="11" t="e">
        <f>ROUNDUP(I22/E21,1)</f>
        <v>#DIV/0!</v>
      </c>
      <c r="G21" s="12"/>
      <c r="H21" s="111"/>
      <c r="I21" s="54">
        <f>((I16+J16+K16)*1)+(L16*2)+((M16+N16)*4)</f>
        <v>0</v>
      </c>
      <c r="J21" s="90" t="s">
        <v>15</v>
      </c>
      <c r="K21" s="98"/>
      <c r="L21" s="113"/>
      <c r="M21" s="113"/>
      <c r="N21" s="114"/>
      <c r="O21" s="3"/>
    </row>
    <row r="22" spans="1:15" ht="16.5" customHeight="1" thickBot="1">
      <c r="A22" s="123"/>
      <c r="B22" s="72" t="s">
        <v>26</v>
      </c>
      <c r="C22" s="33"/>
      <c r="D22" s="67"/>
      <c r="E22" s="34"/>
      <c r="F22" s="35"/>
      <c r="G22" s="36"/>
      <c r="H22" s="112"/>
      <c r="I22" s="56">
        <f>(I16*1)+(J16*1)+(K16*1.5)+((L16+M16+N16)*2)</f>
        <v>0</v>
      </c>
      <c r="J22" s="93" t="s">
        <v>14</v>
      </c>
      <c r="K22" s="91"/>
      <c r="L22" s="66"/>
      <c r="M22" s="58"/>
      <c r="N22" s="59"/>
      <c r="O22" s="3"/>
    </row>
    <row r="23" spans="1:15" ht="16.5" customHeight="1" thickBot="1">
      <c r="A23" s="120" t="s">
        <v>16</v>
      </c>
      <c r="B23" s="49" t="s">
        <v>3</v>
      </c>
      <c r="C23" s="27" t="s">
        <v>39</v>
      </c>
      <c r="D23" s="28" t="s">
        <v>22</v>
      </c>
      <c r="E23" s="16">
        <v>32</v>
      </c>
      <c r="F23" s="10">
        <f>ROUNDUP(L25/E23,1)</f>
        <v>0</v>
      </c>
      <c r="G23" s="21"/>
      <c r="H23" s="60" t="s">
        <v>8</v>
      </c>
      <c r="I23" s="7">
        <v>0</v>
      </c>
      <c r="J23" s="7">
        <v>0</v>
      </c>
      <c r="K23" s="8">
        <v>0</v>
      </c>
      <c r="L23" s="8">
        <v>0</v>
      </c>
      <c r="M23" s="8">
        <v>0</v>
      </c>
      <c r="N23" s="29">
        <v>0</v>
      </c>
      <c r="O23" s="3"/>
    </row>
    <row r="24" spans="1:15" ht="16.5" customHeight="1" thickBot="1">
      <c r="A24" s="121"/>
      <c r="B24" s="51" t="s">
        <v>3</v>
      </c>
      <c r="C24" s="14">
        <v>0.01</v>
      </c>
      <c r="D24" s="9" t="s">
        <v>22</v>
      </c>
      <c r="E24" s="16">
        <v>32</v>
      </c>
      <c r="F24" s="10">
        <f>ROUNDUP(I25/E24,1)</f>
        <v>0</v>
      </c>
      <c r="G24" s="22"/>
      <c r="H24" s="61" t="s">
        <v>25</v>
      </c>
      <c r="I24" s="7"/>
      <c r="J24" s="7"/>
      <c r="K24" s="8"/>
      <c r="L24" s="8"/>
      <c r="M24" s="8"/>
      <c r="N24" s="29"/>
      <c r="O24" s="3"/>
    </row>
    <row r="25" spans="1:15" ht="16.5" customHeight="1" thickBot="1">
      <c r="A25" s="122"/>
      <c r="B25" s="51" t="s">
        <v>4</v>
      </c>
      <c r="C25" s="15"/>
      <c r="D25" s="9"/>
      <c r="E25" s="16"/>
      <c r="F25" s="10" t="e">
        <f>ROUNDUP(I26/E25,1)</f>
        <v>#DIV/0!</v>
      </c>
      <c r="G25" s="12"/>
      <c r="H25" s="110"/>
      <c r="I25" s="54">
        <f>(J23*1)+(K23*1)+((L23+M23+N23)*2)</f>
        <v>0</v>
      </c>
      <c r="J25" s="55" t="s">
        <v>11</v>
      </c>
      <c r="L25" s="71">
        <f>I23</f>
        <v>0</v>
      </c>
      <c r="M25" s="55" t="s">
        <v>11</v>
      </c>
      <c r="N25" s="63"/>
      <c r="O25" s="3"/>
    </row>
    <row r="26" spans="1:15" ht="16.5" customHeight="1" thickBot="1">
      <c r="A26" s="122"/>
      <c r="B26" s="51" t="s">
        <v>42</v>
      </c>
      <c r="C26" s="15"/>
      <c r="D26" s="32"/>
      <c r="E26" s="17"/>
      <c r="F26" s="11" t="e">
        <f>ROUNDUP(I26/E26,1)</f>
        <v>#DIV/0!</v>
      </c>
      <c r="G26" s="12"/>
      <c r="H26" s="111"/>
      <c r="I26" s="62">
        <f>((I23+J23+K23)*2)+((L23+M23+N23)*3)</f>
        <v>0</v>
      </c>
      <c r="J26" s="55" t="s">
        <v>12</v>
      </c>
      <c r="K26" s="96"/>
      <c r="L26" s="124" t="s">
        <v>44</v>
      </c>
      <c r="M26" s="124"/>
      <c r="N26" s="125"/>
      <c r="O26" s="3"/>
    </row>
    <row r="27" spans="1:15" ht="16.5" customHeight="1" thickBot="1">
      <c r="A27" s="122"/>
      <c r="B27" s="51" t="s">
        <v>5</v>
      </c>
      <c r="C27" s="15"/>
      <c r="D27" s="32" t="s">
        <v>34</v>
      </c>
      <c r="E27" s="17"/>
      <c r="F27" s="11" t="e">
        <f>ROUNDUP(I27/E27,1)</f>
        <v>#DIV/0!</v>
      </c>
      <c r="G27" s="12"/>
      <c r="H27" s="111"/>
      <c r="I27" s="62">
        <f>((I23+J23+K23)*1)+((L23+M23+N23)*2)</f>
        <v>0</v>
      </c>
      <c r="J27" s="55" t="s">
        <v>15</v>
      </c>
      <c r="K27" s="96"/>
      <c r="L27" s="124"/>
      <c r="M27" s="124"/>
      <c r="N27" s="125"/>
      <c r="O27" s="3"/>
    </row>
    <row r="28" spans="1:15" ht="16.5" customHeight="1" thickBot="1">
      <c r="A28" s="123"/>
      <c r="B28" s="53" t="s">
        <v>6</v>
      </c>
      <c r="C28" s="75"/>
      <c r="D28" s="77"/>
      <c r="E28" s="78"/>
      <c r="F28" s="11" t="e">
        <f>ROUNDUP(I28/E28,1)</f>
        <v>#DIV/0!</v>
      </c>
      <c r="G28" s="12"/>
      <c r="H28" s="112"/>
      <c r="I28" s="64">
        <f>((I23+J23+K23)*0.5)+((L23+M23+N23)*1)</f>
        <v>0</v>
      </c>
      <c r="J28" s="65" t="s">
        <v>14</v>
      </c>
      <c r="L28" s="57"/>
      <c r="M28" s="58"/>
      <c r="N28" s="59"/>
      <c r="O28" s="3"/>
    </row>
    <row r="29" spans="1:15" ht="16.5" customHeight="1" thickBot="1">
      <c r="A29" s="120" t="s">
        <v>17</v>
      </c>
      <c r="B29" s="49" t="s">
        <v>3</v>
      </c>
      <c r="C29" s="74" t="s">
        <v>39</v>
      </c>
      <c r="D29" s="76" t="s">
        <v>22</v>
      </c>
      <c r="E29" s="18">
        <v>32</v>
      </c>
      <c r="F29" s="85">
        <f>ROUNDUP(L31/E29,1)</f>
        <v>0</v>
      </c>
      <c r="G29" s="21"/>
      <c r="H29" s="50" t="s">
        <v>8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29">
        <v>0</v>
      </c>
      <c r="O29" s="3"/>
    </row>
    <row r="30" spans="1:15" ht="16.5" customHeight="1" thickBot="1">
      <c r="A30" s="121"/>
      <c r="B30" s="51" t="s">
        <v>3</v>
      </c>
      <c r="C30" s="69">
        <v>0.01</v>
      </c>
      <c r="D30" s="9" t="s">
        <v>22</v>
      </c>
      <c r="E30" s="18">
        <v>32</v>
      </c>
      <c r="F30" s="85">
        <f>ROUNDUP(I31/E30,1)</f>
        <v>0</v>
      </c>
      <c r="G30" s="22"/>
      <c r="H30" s="52" t="s">
        <v>25</v>
      </c>
      <c r="I30" s="8"/>
      <c r="J30" s="8"/>
      <c r="K30" s="8"/>
      <c r="L30" s="8"/>
      <c r="M30" s="8"/>
      <c r="N30" s="29"/>
      <c r="O30" s="3"/>
    </row>
    <row r="31" spans="1:14" ht="16.5" customHeight="1" thickBot="1">
      <c r="A31" s="122"/>
      <c r="B31" s="51" t="s">
        <v>4</v>
      </c>
      <c r="C31" s="23"/>
      <c r="D31" s="24"/>
      <c r="E31" s="25"/>
      <c r="F31" s="26" t="e">
        <f>ROUNDUP(I32/E31,1)</f>
        <v>#DIV/0!</v>
      </c>
      <c r="G31" s="12"/>
      <c r="H31" s="110"/>
      <c r="I31" s="54">
        <f>(J29*1)+(K29*1.5)+((L29+M29+N29)*2)</f>
        <v>0</v>
      </c>
      <c r="J31" s="55" t="s">
        <v>11</v>
      </c>
      <c r="L31" s="71">
        <f>I29</f>
        <v>0</v>
      </c>
      <c r="M31" s="55" t="s">
        <v>11</v>
      </c>
      <c r="N31" s="63"/>
    </row>
    <row r="32" spans="1:14" ht="16.5" customHeight="1" thickBot="1">
      <c r="A32" s="122"/>
      <c r="B32" s="51" t="s">
        <v>43</v>
      </c>
      <c r="C32" s="23"/>
      <c r="D32" s="24"/>
      <c r="E32" s="25"/>
      <c r="F32" s="26" t="e">
        <f>ROUNDUP(I33/E32,1)</f>
        <v>#DIV/0!</v>
      </c>
      <c r="G32" s="12"/>
      <c r="H32" s="111"/>
      <c r="I32" s="86">
        <f>((I29+J29*1)+(K29*2)+(L29+M29+N29)*4)/2</f>
        <v>0</v>
      </c>
      <c r="J32" s="55" t="s">
        <v>12</v>
      </c>
      <c r="K32" s="97"/>
      <c r="L32" s="113" t="s">
        <v>45</v>
      </c>
      <c r="M32" s="113"/>
      <c r="N32" s="114"/>
    </row>
    <row r="33" spans="1:14" ht="16.5" customHeight="1" thickBot="1">
      <c r="A33" s="122"/>
      <c r="B33" s="51" t="s">
        <v>5</v>
      </c>
      <c r="C33" s="15"/>
      <c r="D33" s="32" t="s">
        <v>34</v>
      </c>
      <c r="E33" s="17"/>
      <c r="F33" s="11" t="e">
        <f>ROUNDUP(I34/E33,1)</f>
        <v>#DIV/0!</v>
      </c>
      <c r="G33" s="12"/>
      <c r="H33" s="111"/>
      <c r="I33" s="54">
        <f>((I29*0.5)+(J29*0.5)+(K29+L29+M29+N29)*1)</f>
        <v>0</v>
      </c>
      <c r="J33" s="55" t="s">
        <v>12</v>
      </c>
      <c r="K33" s="97"/>
      <c r="L33" s="113"/>
      <c r="M33" s="113"/>
      <c r="N33" s="114"/>
    </row>
    <row r="34" spans="1:14" ht="16.5" customHeight="1" thickBot="1">
      <c r="A34" s="122"/>
      <c r="B34" s="51" t="s">
        <v>6</v>
      </c>
      <c r="C34" s="15"/>
      <c r="D34" s="32"/>
      <c r="E34" s="17"/>
      <c r="F34" s="11" t="e">
        <f>ROUNDUP(I35/E34,1)</f>
        <v>#DIV/0!</v>
      </c>
      <c r="G34" s="12"/>
      <c r="H34" s="111"/>
      <c r="I34" s="54">
        <f>((I29+J29+K29)*1)+(L29*2)+((M29+N29)*4)</f>
        <v>0</v>
      </c>
      <c r="J34" s="55" t="s">
        <v>15</v>
      </c>
      <c r="K34" s="97"/>
      <c r="L34" s="113"/>
      <c r="M34" s="113"/>
      <c r="N34" s="114"/>
    </row>
    <row r="35" spans="1:14" ht="16.5" customHeight="1" thickBot="1">
      <c r="A35" s="123"/>
      <c r="B35" s="72" t="s">
        <v>26</v>
      </c>
      <c r="C35" s="33"/>
      <c r="D35" s="67"/>
      <c r="E35" s="34"/>
      <c r="F35" s="35"/>
      <c r="G35" s="36"/>
      <c r="H35" s="112"/>
      <c r="I35" s="56">
        <f>(I29*1)+(J29*1)+(K29*1.5)+((L29+M29+N29)*2)</f>
        <v>0</v>
      </c>
      <c r="J35" s="65" t="s">
        <v>14</v>
      </c>
      <c r="L35" s="66"/>
      <c r="M35" s="58"/>
      <c r="N35" s="59"/>
    </row>
    <row r="36" spans="1:14" ht="16.5" customHeight="1" thickBot="1">
      <c r="A36" s="120" t="s">
        <v>18</v>
      </c>
      <c r="B36" s="49" t="s">
        <v>3</v>
      </c>
      <c r="C36" s="27" t="s">
        <v>39</v>
      </c>
      <c r="D36" s="28" t="s">
        <v>22</v>
      </c>
      <c r="E36" s="16">
        <v>32</v>
      </c>
      <c r="F36" s="10">
        <f>ROUNDUP(L38/E36,1)</f>
        <v>0</v>
      </c>
      <c r="G36" s="21"/>
      <c r="H36" s="60" t="s">
        <v>8</v>
      </c>
      <c r="I36" s="7">
        <v>0</v>
      </c>
      <c r="J36" s="7">
        <v>0</v>
      </c>
      <c r="K36" s="8">
        <v>0</v>
      </c>
      <c r="L36" s="8">
        <v>0</v>
      </c>
      <c r="M36" s="8">
        <v>0</v>
      </c>
      <c r="N36" s="29">
        <v>0</v>
      </c>
    </row>
    <row r="37" spans="1:14" ht="16.5" customHeight="1" thickBot="1">
      <c r="A37" s="121"/>
      <c r="B37" s="51" t="s">
        <v>3</v>
      </c>
      <c r="C37" s="14">
        <v>0.01</v>
      </c>
      <c r="D37" s="9" t="s">
        <v>22</v>
      </c>
      <c r="E37" s="16">
        <v>32</v>
      </c>
      <c r="F37" s="10">
        <f>ROUNDUP(I38/E37,1)</f>
        <v>0</v>
      </c>
      <c r="G37" s="22"/>
      <c r="H37" s="61" t="s">
        <v>25</v>
      </c>
      <c r="I37" s="7"/>
      <c r="J37" s="7"/>
      <c r="K37" s="8"/>
      <c r="L37" s="8"/>
      <c r="M37" s="8"/>
      <c r="N37" s="31"/>
    </row>
    <row r="38" spans="1:14" ht="16.5" customHeight="1" thickBot="1">
      <c r="A38" s="122"/>
      <c r="B38" s="51" t="s">
        <v>4</v>
      </c>
      <c r="C38" s="15"/>
      <c r="D38" s="9"/>
      <c r="E38" s="16"/>
      <c r="F38" s="10" t="e">
        <f>ROUNDUP(I39/E38,1)</f>
        <v>#DIV/0!</v>
      </c>
      <c r="G38" s="12"/>
      <c r="H38" s="110"/>
      <c r="I38" s="54">
        <f>(J36*1)+(K36*1)+((L36+M36+N36)*2)</f>
        <v>0</v>
      </c>
      <c r="J38" s="55" t="s">
        <v>11</v>
      </c>
      <c r="L38" s="71">
        <f>I36</f>
        <v>0</v>
      </c>
      <c r="M38" s="55" t="s">
        <v>11</v>
      </c>
      <c r="N38" s="63"/>
    </row>
    <row r="39" spans="1:14" ht="16.5" customHeight="1" thickBot="1">
      <c r="A39" s="122"/>
      <c r="B39" s="51" t="s">
        <v>42</v>
      </c>
      <c r="C39" s="15"/>
      <c r="D39" s="32"/>
      <c r="E39" s="17"/>
      <c r="F39" s="11" t="e">
        <f>ROUNDUP(I39/E39,1)</f>
        <v>#DIV/0!</v>
      </c>
      <c r="G39" s="12"/>
      <c r="H39" s="111"/>
      <c r="I39" s="62">
        <f>((I36+J36+K36)*2)+((L36+M36+N36)*3)</f>
        <v>0</v>
      </c>
      <c r="J39" s="55" t="s">
        <v>12</v>
      </c>
      <c r="K39" s="103"/>
      <c r="L39" s="138" t="s">
        <v>44</v>
      </c>
      <c r="M39" s="138"/>
      <c r="N39" s="139"/>
    </row>
    <row r="40" spans="1:14" ht="16.5" customHeight="1" thickBot="1">
      <c r="A40" s="122"/>
      <c r="B40" s="51" t="s">
        <v>5</v>
      </c>
      <c r="C40" s="15"/>
      <c r="D40" s="32" t="s">
        <v>34</v>
      </c>
      <c r="E40" s="17"/>
      <c r="F40" s="11" t="e">
        <f>ROUNDUP(I40/E40,1)</f>
        <v>#DIV/0!</v>
      </c>
      <c r="G40" s="12"/>
      <c r="H40" s="111"/>
      <c r="I40" s="62">
        <f>((I36+J36+K36)*1)+((L36+M36+N36)*2)</f>
        <v>0</v>
      </c>
      <c r="J40" s="55" t="s">
        <v>15</v>
      </c>
      <c r="K40" s="103"/>
      <c r="L40" s="138"/>
      <c r="M40" s="138"/>
      <c r="N40" s="139"/>
    </row>
    <row r="41" spans="1:14" ht="16.5" customHeight="1" thickBot="1">
      <c r="A41" s="123"/>
      <c r="B41" s="53" t="s">
        <v>6</v>
      </c>
      <c r="C41" s="75"/>
      <c r="D41" s="77"/>
      <c r="E41" s="17"/>
      <c r="F41" s="11" t="e">
        <f>ROUNDUP(I41/E41,1)</f>
        <v>#DIV/0!</v>
      </c>
      <c r="G41" s="80"/>
      <c r="H41" s="112"/>
      <c r="I41" s="64">
        <f>((I36+J36+K36)*0.5)+((L36+M36+N36)*1)</f>
        <v>0</v>
      </c>
      <c r="J41" s="65" t="s">
        <v>14</v>
      </c>
      <c r="K41" s="70"/>
      <c r="L41" s="57"/>
      <c r="M41" s="58"/>
      <c r="N41" s="59"/>
    </row>
    <row r="42" spans="2:6" ht="12.75">
      <c r="B42" s="73"/>
      <c r="D42" s="73"/>
      <c r="F42" s="73"/>
    </row>
  </sheetData>
  <sheetProtection sheet="1" objects="1" scenarios="1" formatCells="0"/>
  <mergeCells count="32">
    <mergeCell ref="L39:N40"/>
    <mergeCell ref="H7:H9"/>
    <mergeCell ref="H12:H15"/>
    <mergeCell ref="H25:H28"/>
    <mergeCell ref="M1:N1"/>
    <mergeCell ref="A2:C2"/>
    <mergeCell ref="M2:N2"/>
    <mergeCell ref="I2:L2"/>
    <mergeCell ref="N3:N4"/>
    <mergeCell ref="H38:H41"/>
    <mergeCell ref="A36:A41"/>
    <mergeCell ref="A3:B4"/>
    <mergeCell ref="A5:A9"/>
    <mergeCell ref="A10:A15"/>
    <mergeCell ref="A16:A22"/>
    <mergeCell ref="A29:A35"/>
    <mergeCell ref="F3:F4"/>
    <mergeCell ref="G3:G4"/>
    <mergeCell ref="C3:C4"/>
    <mergeCell ref="D3:D4"/>
    <mergeCell ref="I3:M3"/>
    <mergeCell ref="L19:N21"/>
    <mergeCell ref="H31:H35"/>
    <mergeCell ref="L32:N34"/>
    <mergeCell ref="E1:G1"/>
    <mergeCell ref="E2:G2"/>
    <mergeCell ref="A1:C1"/>
    <mergeCell ref="A23:A28"/>
    <mergeCell ref="L13:N14"/>
    <mergeCell ref="L8:N9"/>
    <mergeCell ref="L26:N27"/>
    <mergeCell ref="H18:H22"/>
  </mergeCells>
  <conditionalFormatting sqref="F5:F41">
    <cfRule type="containsErrors" priority="21" dxfId="5">
      <formula>ISERROR(F5)</formula>
    </cfRule>
  </conditionalFormatting>
  <printOptions horizontalCentered="1" verticalCentered="1"/>
  <pageMargins left="0.25" right="0.25" top="0.5520833333333334" bottom="0.75" header="0.3" footer="0.3"/>
  <pageSetup fitToHeight="0" fitToWidth="1" orientation="portrait" pageOrder="overThenDown" scale="95" r:id="rId1"/>
  <headerFooter>
    <oddHeader>&amp;C&amp;"Geneva,Bold"Daily Meal Production Record&amp;R&amp;8October 2018
</oddHeader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zoomScale="110" zoomScaleNormal="110" workbookViewId="0" topLeftCell="A10">
      <selection activeCell="O2" sqref="O2"/>
    </sheetView>
  </sheetViews>
  <sheetFormatPr defaultColWidth="11.375" defaultRowHeight="12.75"/>
  <cols>
    <col min="1" max="1" width="2.75390625" style="0" customWidth="1"/>
    <col min="2" max="2" width="9.00390625" style="0" customWidth="1"/>
    <col min="3" max="3" width="19.25390625" style="0" customWidth="1"/>
    <col min="4" max="4" width="13.625" style="0" customWidth="1"/>
    <col min="5" max="5" width="5.375" style="0" customWidth="1"/>
    <col min="6" max="6" width="7.25390625" style="0" customWidth="1"/>
    <col min="7" max="7" width="12.625" style="0" customWidth="1"/>
    <col min="8" max="8" width="8.25390625" style="0" customWidth="1"/>
    <col min="9" max="10" width="5.00390625" style="0" customWidth="1"/>
    <col min="11" max="11" width="5.625" style="0" customWidth="1"/>
    <col min="12" max="12" width="4.625" style="0" customWidth="1"/>
    <col min="13" max="13" width="4.875" style="0" customWidth="1"/>
    <col min="14" max="14" width="5.75390625" style="0" customWidth="1"/>
    <col min="15" max="15" width="5.25390625" style="0" customWidth="1"/>
  </cols>
  <sheetData>
    <row r="1" spans="1:15" ht="12.75">
      <c r="A1" s="117" t="s">
        <v>31</v>
      </c>
      <c r="B1" s="118"/>
      <c r="C1" s="119"/>
      <c r="D1" s="38" t="s">
        <v>30</v>
      </c>
      <c r="E1" s="115"/>
      <c r="F1" s="115"/>
      <c r="G1" s="115"/>
      <c r="H1" s="39" t="s">
        <v>38</v>
      </c>
      <c r="I1" s="40" t="s">
        <v>32</v>
      </c>
      <c r="J1" s="40"/>
      <c r="K1" s="41"/>
      <c r="L1" s="42"/>
      <c r="M1" s="117" t="s">
        <v>33</v>
      </c>
      <c r="N1" s="119"/>
      <c r="O1" s="3"/>
    </row>
    <row r="2" spans="1:15" s="1" customFormat="1" ht="13.5" customHeight="1" thickBot="1">
      <c r="A2" s="143" t="s">
        <v>21</v>
      </c>
      <c r="B2" s="144"/>
      <c r="C2" s="145"/>
      <c r="D2" s="43" t="s">
        <v>29</v>
      </c>
      <c r="E2" s="116"/>
      <c r="F2" s="116"/>
      <c r="G2" s="116"/>
      <c r="H2" s="37"/>
      <c r="I2" s="148" t="s">
        <v>23</v>
      </c>
      <c r="J2" s="148"/>
      <c r="K2" s="148"/>
      <c r="L2" s="149"/>
      <c r="M2" s="146"/>
      <c r="N2" s="147"/>
      <c r="O2" s="4"/>
    </row>
    <row r="3" spans="1:15" s="2" customFormat="1" ht="9.75" customHeight="1">
      <c r="A3" s="136" t="s">
        <v>0</v>
      </c>
      <c r="B3" s="137"/>
      <c r="C3" s="132" t="s">
        <v>7</v>
      </c>
      <c r="D3" s="133" t="s">
        <v>1</v>
      </c>
      <c r="E3" s="44"/>
      <c r="F3" s="130" t="s">
        <v>27</v>
      </c>
      <c r="G3" s="130" t="s">
        <v>28</v>
      </c>
      <c r="H3" s="45"/>
      <c r="I3" s="135" t="s">
        <v>35</v>
      </c>
      <c r="J3" s="135"/>
      <c r="K3" s="135"/>
      <c r="L3" s="135"/>
      <c r="M3" s="135"/>
      <c r="N3" s="150" t="s">
        <v>20</v>
      </c>
      <c r="O3" s="5"/>
    </row>
    <row r="4" spans="1:15" s="2" customFormat="1" ht="19.5" customHeight="1" thickBot="1">
      <c r="A4" s="136"/>
      <c r="B4" s="137"/>
      <c r="C4" s="132"/>
      <c r="D4" s="134"/>
      <c r="E4" s="84" t="s">
        <v>24</v>
      </c>
      <c r="F4" s="131"/>
      <c r="G4" s="131"/>
      <c r="H4" s="46"/>
      <c r="I4" s="47" t="s">
        <v>40</v>
      </c>
      <c r="J4" s="47" t="s">
        <v>41</v>
      </c>
      <c r="K4" s="47" t="s">
        <v>36</v>
      </c>
      <c r="L4" s="47" t="s">
        <v>37</v>
      </c>
      <c r="M4" s="48" t="s">
        <v>2</v>
      </c>
      <c r="N4" s="151"/>
      <c r="O4" s="5"/>
    </row>
    <row r="5" spans="1:15" ht="19.5" customHeight="1" thickBot="1">
      <c r="A5" s="120" t="s">
        <v>9</v>
      </c>
      <c r="B5" s="49" t="s">
        <v>3</v>
      </c>
      <c r="C5" s="82" t="s">
        <v>39</v>
      </c>
      <c r="D5" s="76" t="s">
        <v>22</v>
      </c>
      <c r="E5" s="83">
        <v>32</v>
      </c>
      <c r="F5" s="85">
        <f>ROUNDUP(M7/E5,1)</f>
        <v>0</v>
      </c>
      <c r="G5" s="19"/>
      <c r="H5" s="50" t="s">
        <v>8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29">
        <v>0</v>
      </c>
      <c r="O5" s="3"/>
    </row>
    <row r="6" spans="1:15" ht="20.25" customHeight="1" thickBot="1">
      <c r="A6" s="121"/>
      <c r="B6" s="51" t="s">
        <v>3</v>
      </c>
      <c r="C6" s="69">
        <v>0.01</v>
      </c>
      <c r="D6" s="9" t="s">
        <v>22</v>
      </c>
      <c r="E6" s="18">
        <v>32</v>
      </c>
      <c r="F6" s="10">
        <f>ROUNDUP(I7/E6,1)</f>
        <v>0</v>
      </c>
      <c r="G6" s="20"/>
      <c r="H6" s="52" t="s">
        <v>25</v>
      </c>
      <c r="I6" s="6"/>
      <c r="J6" s="6"/>
      <c r="K6" s="6"/>
      <c r="L6" s="6"/>
      <c r="M6" s="6"/>
      <c r="N6" s="30"/>
      <c r="O6" s="3"/>
    </row>
    <row r="7" spans="1:15" ht="18" customHeight="1" thickBot="1">
      <c r="A7" s="122"/>
      <c r="B7" s="51" t="s">
        <v>10</v>
      </c>
      <c r="C7" s="23"/>
      <c r="D7" s="24"/>
      <c r="E7" s="25"/>
      <c r="F7" s="26" t="e">
        <f>ROUNDUP(I8/E7,1)</f>
        <v>#DIV/0!</v>
      </c>
      <c r="G7" s="13"/>
      <c r="H7" s="140"/>
      <c r="I7" s="54">
        <f>(J5*1)+(K5*1.5)+((L5+M5+N5)*2)</f>
        <v>0</v>
      </c>
      <c r="J7" s="55" t="s">
        <v>11</v>
      </c>
      <c r="K7" s="71">
        <f>(I5*0.5)+(J5*0.5)+(K5*0.5)+((L5+M5+N5)*1)</f>
        <v>0</v>
      </c>
      <c r="L7" s="106" t="s">
        <v>47</v>
      </c>
      <c r="M7" s="71">
        <f>I5</f>
        <v>0</v>
      </c>
      <c r="N7" s="109" t="s">
        <v>11</v>
      </c>
      <c r="O7" s="107"/>
    </row>
    <row r="8" spans="1:17" ht="19.5" customHeight="1" thickBot="1">
      <c r="A8" s="122"/>
      <c r="B8" s="51" t="s">
        <v>5</v>
      </c>
      <c r="C8" s="15"/>
      <c r="D8" s="9" t="s">
        <v>34</v>
      </c>
      <c r="E8" s="18"/>
      <c r="F8" s="10" t="e">
        <f>ROUNDUP(I9/E8,1)</f>
        <v>#DIV/0!</v>
      </c>
      <c r="G8" s="13"/>
      <c r="H8" s="141"/>
      <c r="I8" s="54">
        <f>(I5+J5)*1+(K5+L5+M5+N5)*2</f>
        <v>0</v>
      </c>
      <c r="J8" s="55" t="s">
        <v>12</v>
      </c>
      <c r="L8" s="126" t="s">
        <v>48</v>
      </c>
      <c r="M8" s="126"/>
      <c r="N8" s="127"/>
      <c r="O8" s="108"/>
      <c r="P8" s="94"/>
      <c r="Q8" s="94"/>
    </row>
    <row r="9" spans="1:15" ht="27" customHeight="1" thickBot="1">
      <c r="A9" s="123"/>
      <c r="B9" s="53" t="s">
        <v>6</v>
      </c>
      <c r="C9" s="75"/>
      <c r="D9" s="79"/>
      <c r="E9" s="17"/>
      <c r="F9" s="11" t="e">
        <f>ROUNDUP(K7/E9,1)</f>
        <v>#DIV/0!</v>
      </c>
      <c r="G9" s="36"/>
      <c r="H9" s="142"/>
      <c r="I9" s="56">
        <f>((I5+J5+K5)*1)+(L5*2)+((M5+N5)*4)</f>
        <v>0</v>
      </c>
      <c r="J9" s="57" t="s">
        <v>46</v>
      </c>
      <c r="K9" s="105"/>
      <c r="L9" s="128"/>
      <c r="M9" s="128"/>
      <c r="N9" s="129"/>
      <c r="O9" s="95"/>
    </row>
    <row r="10" spans="1:15" ht="16.5" customHeight="1" thickBot="1">
      <c r="A10" s="120" t="s">
        <v>13</v>
      </c>
      <c r="B10" s="49" t="s">
        <v>3</v>
      </c>
      <c r="C10" s="27" t="s">
        <v>39</v>
      </c>
      <c r="D10" s="68" t="s">
        <v>22</v>
      </c>
      <c r="E10" s="81">
        <v>32</v>
      </c>
      <c r="F10" s="85">
        <f>ROUNDUP(L12/E10,1)</f>
        <v>0</v>
      </c>
      <c r="G10" s="21"/>
      <c r="H10" s="60" t="s">
        <v>8</v>
      </c>
      <c r="I10" s="7">
        <v>0</v>
      </c>
      <c r="J10" s="8">
        <v>0</v>
      </c>
      <c r="K10" s="8">
        <v>0</v>
      </c>
      <c r="L10" s="8">
        <v>0</v>
      </c>
      <c r="M10" s="8">
        <v>0</v>
      </c>
      <c r="N10" s="29">
        <v>0</v>
      </c>
      <c r="O10" s="3"/>
    </row>
    <row r="11" spans="1:15" ht="16.5" customHeight="1" thickBot="1">
      <c r="A11" s="121"/>
      <c r="B11" s="51" t="s">
        <v>3</v>
      </c>
      <c r="C11" s="14">
        <v>0.01</v>
      </c>
      <c r="D11" s="9" t="s">
        <v>22</v>
      </c>
      <c r="E11" s="16">
        <v>32</v>
      </c>
      <c r="F11" s="10">
        <f>ROUNDUP(I12/E11,1)</f>
        <v>0</v>
      </c>
      <c r="G11" s="22"/>
      <c r="H11" s="61" t="s">
        <v>25</v>
      </c>
      <c r="I11" s="7"/>
      <c r="J11" s="7"/>
      <c r="K11" s="8"/>
      <c r="L11" s="8"/>
      <c r="M11" s="8"/>
      <c r="N11" s="29"/>
      <c r="O11" s="3"/>
    </row>
    <row r="12" spans="1:15" ht="16.5" customHeight="1" thickBot="1">
      <c r="A12" s="122"/>
      <c r="B12" s="51" t="s">
        <v>4</v>
      </c>
      <c r="C12" s="15"/>
      <c r="D12" s="9"/>
      <c r="E12" s="16"/>
      <c r="F12" s="10" t="e">
        <f>ROUNDUP(I13/E12,1)</f>
        <v>#DIV/0!</v>
      </c>
      <c r="G12" s="12"/>
      <c r="H12" s="110"/>
      <c r="I12" s="86">
        <f>(J10*1)+(K10*1)+((L10+M10+N10)*2)</f>
        <v>0</v>
      </c>
      <c r="J12" s="100" t="s">
        <v>11</v>
      </c>
      <c r="K12" s="101"/>
      <c r="L12" s="71">
        <f>I10</f>
        <v>0</v>
      </c>
      <c r="M12" s="90" t="s">
        <v>11</v>
      </c>
      <c r="N12" s="92"/>
      <c r="O12" s="3"/>
    </row>
    <row r="13" spans="1:16" ht="16.5" customHeight="1" thickBot="1">
      <c r="A13" s="122"/>
      <c r="B13" s="51" t="s">
        <v>42</v>
      </c>
      <c r="C13" s="15"/>
      <c r="D13" s="32"/>
      <c r="E13" s="17"/>
      <c r="F13" s="11" t="e">
        <f>ROUNDUP(I13/E13,1)</f>
        <v>#DIV/0!</v>
      </c>
      <c r="G13" s="12"/>
      <c r="H13" s="111"/>
      <c r="I13" s="88">
        <f>((I10+J10+K10)*2)+((L10+M10+N10)*3)</f>
        <v>0</v>
      </c>
      <c r="J13" s="100" t="s">
        <v>12</v>
      </c>
      <c r="K13" s="99"/>
      <c r="L13" s="124" t="s">
        <v>44</v>
      </c>
      <c r="M13" s="124"/>
      <c r="N13" s="125"/>
      <c r="O13" s="87"/>
      <c r="P13" s="1"/>
    </row>
    <row r="14" spans="1:15" ht="16.5" customHeight="1" thickBot="1">
      <c r="A14" s="122"/>
      <c r="B14" s="51" t="s">
        <v>5</v>
      </c>
      <c r="C14" s="15"/>
      <c r="D14" s="32" t="s">
        <v>34</v>
      </c>
      <c r="E14" s="17"/>
      <c r="F14" s="11" t="e">
        <f>ROUNDUP(I14/E14,1)</f>
        <v>#DIV/0!</v>
      </c>
      <c r="G14" s="12"/>
      <c r="H14" s="111"/>
      <c r="I14" s="88">
        <f>((I10+J10+K10)*1)+((L10+M10+N10)*2)</f>
        <v>0</v>
      </c>
      <c r="J14" s="100" t="s">
        <v>15</v>
      </c>
      <c r="K14" s="104"/>
      <c r="L14" s="124"/>
      <c r="M14" s="124"/>
      <c r="N14" s="125"/>
      <c r="O14" s="3"/>
    </row>
    <row r="15" spans="1:15" ht="16.5" customHeight="1" thickBot="1">
      <c r="A15" s="123"/>
      <c r="B15" s="53" t="s">
        <v>6</v>
      </c>
      <c r="C15" s="75"/>
      <c r="D15" s="77"/>
      <c r="E15" s="17"/>
      <c r="F15" s="11" t="e">
        <f>ROUNDUP(I15/E15,1)</f>
        <v>#DIV/0!</v>
      </c>
      <c r="G15" s="12"/>
      <c r="H15" s="112"/>
      <c r="I15" s="89">
        <f>((I10+J10+K10)*0.5)+((L10+M10+N10)*1)</f>
        <v>0</v>
      </c>
      <c r="J15" s="102" t="s">
        <v>14</v>
      </c>
      <c r="K15" s="101"/>
      <c r="L15" s="57"/>
      <c r="M15" s="58"/>
      <c r="N15" s="59"/>
      <c r="O15" s="3"/>
    </row>
    <row r="16" spans="1:15" ht="16.5" customHeight="1" thickBot="1">
      <c r="A16" s="120" t="s">
        <v>19</v>
      </c>
      <c r="B16" s="49" t="s">
        <v>3</v>
      </c>
      <c r="C16" s="74" t="s">
        <v>39</v>
      </c>
      <c r="D16" s="76" t="s">
        <v>22</v>
      </c>
      <c r="E16" s="18">
        <v>32</v>
      </c>
      <c r="F16" s="85">
        <f>ROUNDUP(L18/E16,1)</f>
        <v>0</v>
      </c>
      <c r="G16" s="21"/>
      <c r="H16" s="50" t="s">
        <v>8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29">
        <v>0</v>
      </c>
      <c r="O16" s="3"/>
    </row>
    <row r="17" spans="1:15" ht="16.5" customHeight="1" thickBot="1">
      <c r="A17" s="121"/>
      <c r="B17" s="51" t="s">
        <v>3</v>
      </c>
      <c r="C17" s="69">
        <v>0.01</v>
      </c>
      <c r="D17" s="9" t="s">
        <v>22</v>
      </c>
      <c r="E17" s="18">
        <v>32</v>
      </c>
      <c r="F17" s="85">
        <f>ROUNDUP(I18/E17,1)</f>
        <v>0</v>
      </c>
      <c r="G17" s="22"/>
      <c r="H17" s="52" t="s">
        <v>25</v>
      </c>
      <c r="I17" s="8"/>
      <c r="J17" s="8"/>
      <c r="K17" s="8"/>
      <c r="L17" s="8"/>
      <c r="M17" s="8"/>
      <c r="N17" s="29"/>
      <c r="O17" s="3"/>
    </row>
    <row r="18" spans="1:15" ht="16.5" customHeight="1" thickBot="1">
      <c r="A18" s="122"/>
      <c r="B18" s="51" t="s">
        <v>4</v>
      </c>
      <c r="C18" s="23"/>
      <c r="D18" s="24"/>
      <c r="E18" s="25"/>
      <c r="F18" s="26" t="e">
        <f>ROUNDUP(I19/E18,1)</f>
        <v>#DIV/0!</v>
      </c>
      <c r="G18" s="12"/>
      <c r="H18" s="110"/>
      <c r="I18" s="54">
        <f>(J16*1)+(K16*1.5)+((L16+M16+N16)*2)</f>
        <v>0</v>
      </c>
      <c r="J18" s="90" t="s">
        <v>11</v>
      </c>
      <c r="K18" s="91"/>
      <c r="L18" s="71">
        <f>I16</f>
        <v>0</v>
      </c>
      <c r="M18" s="90" t="s">
        <v>11</v>
      </c>
      <c r="N18" s="92"/>
      <c r="O18" s="3"/>
    </row>
    <row r="19" spans="1:15" ht="16.5" customHeight="1" thickBot="1">
      <c r="A19" s="122"/>
      <c r="B19" s="51" t="s">
        <v>43</v>
      </c>
      <c r="C19" s="23"/>
      <c r="D19" s="24"/>
      <c r="E19" s="25"/>
      <c r="F19" s="26" t="e">
        <f>ROUNDUP(I20/E19,1)</f>
        <v>#DIV/0!</v>
      </c>
      <c r="G19" s="12"/>
      <c r="H19" s="111"/>
      <c r="I19" s="86">
        <f>((I16+J16*1)+(K16*2)+(L16+M16+N16)*4)/2</f>
        <v>0</v>
      </c>
      <c r="J19" s="90" t="s">
        <v>12</v>
      </c>
      <c r="K19" s="98"/>
      <c r="L19" s="113" t="s">
        <v>45</v>
      </c>
      <c r="M19" s="113"/>
      <c r="N19" s="114"/>
      <c r="O19" s="3"/>
    </row>
    <row r="20" spans="1:15" ht="16.5" customHeight="1" thickBot="1">
      <c r="A20" s="122"/>
      <c r="B20" s="51" t="s">
        <v>5</v>
      </c>
      <c r="C20" s="15"/>
      <c r="D20" s="32" t="s">
        <v>34</v>
      </c>
      <c r="E20" s="17"/>
      <c r="F20" s="11" t="e">
        <f>ROUNDUP(I21/E20,1)</f>
        <v>#DIV/0!</v>
      </c>
      <c r="G20" s="12"/>
      <c r="H20" s="111"/>
      <c r="I20" s="54">
        <f>((I16*0.5)+(J16*0.5)+(K16+L16+M16+N16)*1)</f>
        <v>0</v>
      </c>
      <c r="J20" s="90" t="s">
        <v>12</v>
      </c>
      <c r="K20" s="98"/>
      <c r="L20" s="113"/>
      <c r="M20" s="113"/>
      <c r="N20" s="114"/>
      <c r="O20" s="3"/>
    </row>
    <row r="21" spans="1:15" ht="16.5" customHeight="1" thickBot="1">
      <c r="A21" s="122"/>
      <c r="B21" s="51" t="s">
        <v>6</v>
      </c>
      <c r="C21" s="15"/>
      <c r="D21" s="32"/>
      <c r="E21" s="17"/>
      <c r="F21" s="11" t="e">
        <f>ROUNDUP(I22/E21,1)</f>
        <v>#DIV/0!</v>
      </c>
      <c r="G21" s="12"/>
      <c r="H21" s="111"/>
      <c r="I21" s="54">
        <f>((I16+J16+K16)*1)+(L16*2)+((M16+N16)*4)</f>
        <v>0</v>
      </c>
      <c r="J21" s="90" t="s">
        <v>15</v>
      </c>
      <c r="K21" s="98"/>
      <c r="L21" s="113"/>
      <c r="M21" s="113"/>
      <c r="N21" s="114"/>
      <c r="O21" s="3"/>
    </row>
    <row r="22" spans="1:15" ht="16.5" customHeight="1" thickBot="1">
      <c r="A22" s="123"/>
      <c r="B22" s="72" t="s">
        <v>26</v>
      </c>
      <c r="C22" s="33"/>
      <c r="D22" s="67"/>
      <c r="E22" s="34"/>
      <c r="F22" s="35"/>
      <c r="G22" s="36"/>
      <c r="H22" s="112"/>
      <c r="I22" s="56">
        <f>(I16*1)+(J16*1)+(K16*1.5)+((L16+M16+N16)*2)</f>
        <v>0</v>
      </c>
      <c r="J22" s="93" t="s">
        <v>14</v>
      </c>
      <c r="K22" s="91"/>
      <c r="L22" s="66"/>
      <c r="M22" s="58"/>
      <c r="N22" s="59"/>
      <c r="O22" s="3"/>
    </row>
    <row r="23" spans="1:15" ht="16.5" customHeight="1" thickBot="1">
      <c r="A23" s="120" t="s">
        <v>16</v>
      </c>
      <c r="B23" s="49" t="s">
        <v>3</v>
      </c>
      <c r="C23" s="27" t="s">
        <v>39</v>
      </c>
      <c r="D23" s="28" t="s">
        <v>22</v>
      </c>
      <c r="E23" s="16">
        <v>32</v>
      </c>
      <c r="F23" s="10">
        <f>ROUNDUP(L25/E23,1)</f>
        <v>0</v>
      </c>
      <c r="G23" s="21"/>
      <c r="H23" s="60" t="s">
        <v>8</v>
      </c>
      <c r="I23" s="7">
        <v>0</v>
      </c>
      <c r="J23" s="7">
        <v>0</v>
      </c>
      <c r="K23" s="8">
        <v>0</v>
      </c>
      <c r="L23" s="8">
        <v>0</v>
      </c>
      <c r="M23" s="8">
        <v>0</v>
      </c>
      <c r="N23" s="29">
        <v>0</v>
      </c>
      <c r="O23" s="3"/>
    </row>
    <row r="24" spans="1:15" ht="16.5" customHeight="1" thickBot="1">
      <c r="A24" s="121"/>
      <c r="B24" s="51" t="s">
        <v>3</v>
      </c>
      <c r="C24" s="14">
        <v>0.01</v>
      </c>
      <c r="D24" s="9" t="s">
        <v>22</v>
      </c>
      <c r="E24" s="16">
        <v>32</v>
      </c>
      <c r="F24" s="10">
        <f>ROUNDUP(I25/E24,1)</f>
        <v>0</v>
      </c>
      <c r="G24" s="22"/>
      <c r="H24" s="61" t="s">
        <v>25</v>
      </c>
      <c r="I24" s="7"/>
      <c r="J24" s="7"/>
      <c r="K24" s="8"/>
      <c r="L24" s="8"/>
      <c r="M24" s="8"/>
      <c r="N24" s="29"/>
      <c r="O24" s="3"/>
    </row>
    <row r="25" spans="1:15" ht="16.5" customHeight="1" thickBot="1">
      <c r="A25" s="122"/>
      <c r="B25" s="51" t="s">
        <v>4</v>
      </c>
      <c r="C25" s="15"/>
      <c r="D25" s="9"/>
      <c r="E25" s="16"/>
      <c r="F25" s="10" t="e">
        <f>ROUNDUP(I26/E25,1)</f>
        <v>#DIV/0!</v>
      </c>
      <c r="G25" s="12"/>
      <c r="H25" s="110"/>
      <c r="I25" s="54">
        <f>(J23*1)+(K23*1)+((L23+M23+N23)*2)</f>
        <v>0</v>
      </c>
      <c r="J25" s="55" t="s">
        <v>11</v>
      </c>
      <c r="L25" s="71">
        <f>I23</f>
        <v>0</v>
      </c>
      <c r="M25" s="55" t="s">
        <v>11</v>
      </c>
      <c r="N25" s="63"/>
      <c r="O25" s="3"/>
    </row>
    <row r="26" spans="1:15" ht="16.5" customHeight="1" thickBot="1">
      <c r="A26" s="122"/>
      <c r="B26" s="51" t="s">
        <v>42</v>
      </c>
      <c r="C26" s="15"/>
      <c r="D26" s="32"/>
      <c r="E26" s="17"/>
      <c r="F26" s="11" t="e">
        <f>ROUNDUP(I26/E26,1)</f>
        <v>#DIV/0!</v>
      </c>
      <c r="G26" s="12"/>
      <c r="H26" s="111"/>
      <c r="I26" s="62">
        <f>((I23+J23+K23)*2)+((L23+M23+N23)*3)</f>
        <v>0</v>
      </c>
      <c r="J26" s="55" t="s">
        <v>12</v>
      </c>
      <c r="K26" s="96"/>
      <c r="L26" s="124" t="s">
        <v>44</v>
      </c>
      <c r="M26" s="124"/>
      <c r="N26" s="125"/>
      <c r="O26" s="3"/>
    </row>
    <row r="27" spans="1:15" ht="16.5" customHeight="1" thickBot="1">
      <c r="A27" s="122"/>
      <c r="B27" s="51" t="s">
        <v>5</v>
      </c>
      <c r="C27" s="15"/>
      <c r="D27" s="32" t="s">
        <v>34</v>
      </c>
      <c r="E27" s="17"/>
      <c r="F27" s="11" t="e">
        <f>ROUNDUP(I27/E27,1)</f>
        <v>#DIV/0!</v>
      </c>
      <c r="G27" s="12"/>
      <c r="H27" s="111"/>
      <c r="I27" s="62">
        <f>((I23+J23+K23)*1)+((L23+M23+N23)*2)</f>
        <v>0</v>
      </c>
      <c r="J27" s="55" t="s">
        <v>15</v>
      </c>
      <c r="K27" s="96"/>
      <c r="L27" s="124"/>
      <c r="M27" s="124"/>
      <c r="N27" s="125"/>
      <c r="O27" s="3"/>
    </row>
    <row r="28" spans="1:15" ht="16.5" customHeight="1" thickBot="1">
      <c r="A28" s="123"/>
      <c r="B28" s="53" t="s">
        <v>6</v>
      </c>
      <c r="C28" s="75"/>
      <c r="D28" s="77"/>
      <c r="E28" s="78"/>
      <c r="F28" s="11" t="e">
        <f>ROUNDUP(I28/E28,1)</f>
        <v>#DIV/0!</v>
      </c>
      <c r="G28" s="12"/>
      <c r="H28" s="112"/>
      <c r="I28" s="64">
        <f>((I23+J23+K23)*0.5)+((L23+M23+N23)*1)</f>
        <v>0</v>
      </c>
      <c r="J28" s="65" t="s">
        <v>14</v>
      </c>
      <c r="L28" s="57"/>
      <c r="M28" s="58"/>
      <c r="N28" s="59"/>
      <c r="O28" s="3"/>
    </row>
    <row r="29" spans="1:15" ht="16.5" customHeight="1" thickBot="1">
      <c r="A29" s="120" t="s">
        <v>17</v>
      </c>
      <c r="B29" s="49" t="s">
        <v>3</v>
      </c>
      <c r="C29" s="74" t="s">
        <v>39</v>
      </c>
      <c r="D29" s="76" t="s">
        <v>22</v>
      </c>
      <c r="E29" s="18">
        <v>32</v>
      </c>
      <c r="F29" s="85">
        <f>ROUNDUP(L31/E29,1)</f>
        <v>0</v>
      </c>
      <c r="G29" s="21"/>
      <c r="H29" s="50" t="s">
        <v>8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29">
        <v>0</v>
      </c>
      <c r="O29" s="3"/>
    </row>
    <row r="30" spans="1:15" ht="16.5" customHeight="1" thickBot="1">
      <c r="A30" s="121"/>
      <c r="B30" s="51" t="s">
        <v>3</v>
      </c>
      <c r="C30" s="69">
        <v>0.01</v>
      </c>
      <c r="D30" s="9" t="s">
        <v>22</v>
      </c>
      <c r="E30" s="18">
        <v>32</v>
      </c>
      <c r="F30" s="85">
        <f>ROUNDUP(I31/E30,1)</f>
        <v>0</v>
      </c>
      <c r="G30" s="22"/>
      <c r="H30" s="52" t="s">
        <v>25</v>
      </c>
      <c r="I30" s="8"/>
      <c r="J30" s="8"/>
      <c r="K30" s="8"/>
      <c r="L30" s="8"/>
      <c r="M30" s="8"/>
      <c r="N30" s="29"/>
      <c r="O30" s="3"/>
    </row>
    <row r="31" spans="1:14" ht="16.5" customHeight="1" thickBot="1">
      <c r="A31" s="122"/>
      <c r="B31" s="51" t="s">
        <v>4</v>
      </c>
      <c r="C31" s="23"/>
      <c r="D31" s="24"/>
      <c r="E31" s="25"/>
      <c r="F31" s="26" t="e">
        <f>ROUNDUP(I32/E31,1)</f>
        <v>#DIV/0!</v>
      </c>
      <c r="G31" s="12"/>
      <c r="H31" s="110"/>
      <c r="I31" s="54">
        <f>(J29*1)+(K29*1.5)+((L29+M29+N29)*2)</f>
        <v>0</v>
      </c>
      <c r="J31" s="55" t="s">
        <v>11</v>
      </c>
      <c r="L31" s="71">
        <f>I29</f>
        <v>0</v>
      </c>
      <c r="M31" s="55" t="s">
        <v>11</v>
      </c>
      <c r="N31" s="63"/>
    </row>
    <row r="32" spans="1:14" ht="16.5" customHeight="1" thickBot="1">
      <c r="A32" s="122"/>
      <c r="B32" s="51" t="s">
        <v>43</v>
      </c>
      <c r="C32" s="23"/>
      <c r="D32" s="24"/>
      <c r="E32" s="25"/>
      <c r="F32" s="26" t="e">
        <f>ROUNDUP(I33/E32,1)</f>
        <v>#DIV/0!</v>
      </c>
      <c r="G32" s="12"/>
      <c r="H32" s="111"/>
      <c r="I32" s="86">
        <f>((I29+J29*1)+(K29*2)+(L29+M29+N29)*4)/2</f>
        <v>0</v>
      </c>
      <c r="J32" s="55" t="s">
        <v>12</v>
      </c>
      <c r="K32" s="97"/>
      <c r="L32" s="113" t="s">
        <v>45</v>
      </c>
      <c r="M32" s="113"/>
      <c r="N32" s="114"/>
    </row>
    <row r="33" spans="1:14" ht="16.5" customHeight="1" thickBot="1">
      <c r="A33" s="122"/>
      <c r="B33" s="51" t="s">
        <v>5</v>
      </c>
      <c r="C33" s="15"/>
      <c r="D33" s="32" t="s">
        <v>34</v>
      </c>
      <c r="E33" s="17"/>
      <c r="F33" s="11" t="e">
        <f>ROUNDUP(I34/E33,1)</f>
        <v>#DIV/0!</v>
      </c>
      <c r="G33" s="12"/>
      <c r="H33" s="111"/>
      <c r="I33" s="54">
        <f>((I29*0.5)+(J29*0.5)+(K29+L29+M29+N29)*1)</f>
        <v>0</v>
      </c>
      <c r="J33" s="55" t="s">
        <v>12</v>
      </c>
      <c r="K33" s="97"/>
      <c r="L33" s="113"/>
      <c r="M33" s="113"/>
      <c r="N33" s="114"/>
    </row>
    <row r="34" spans="1:14" ht="16.5" customHeight="1" thickBot="1">
      <c r="A34" s="122"/>
      <c r="B34" s="51" t="s">
        <v>6</v>
      </c>
      <c r="C34" s="15"/>
      <c r="D34" s="32"/>
      <c r="E34" s="17"/>
      <c r="F34" s="11" t="e">
        <f>ROUNDUP(I35/E34,1)</f>
        <v>#DIV/0!</v>
      </c>
      <c r="G34" s="12"/>
      <c r="H34" s="111"/>
      <c r="I34" s="54">
        <f>((I29+J29+K29)*1)+(L29*2)+((M29+N29)*4)</f>
        <v>0</v>
      </c>
      <c r="J34" s="55" t="s">
        <v>15</v>
      </c>
      <c r="K34" s="97"/>
      <c r="L34" s="113"/>
      <c r="M34" s="113"/>
      <c r="N34" s="114"/>
    </row>
    <row r="35" spans="1:14" ht="16.5" customHeight="1" thickBot="1">
      <c r="A35" s="123"/>
      <c r="B35" s="72" t="s">
        <v>26</v>
      </c>
      <c r="C35" s="33"/>
      <c r="D35" s="67"/>
      <c r="E35" s="34"/>
      <c r="F35" s="35"/>
      <c r="G35" s="36"/>
      <c r="H35" s="112"/>
      <c r="I35" s="56">
        <f>(I29*1)+(J29*1)+(K29*1.5)+((L29+M29+N29)*2)</f>
        <v>0</v>
      </c>
      <c r="J35" s="65" t="s">
        <v>14</v>
      </c>
      <c r="L35" s="66"/>
      <c r="M35" s="58"/>
      <c r="N35" s="59"/>
    </row>
    <row r="36" spans="1:14" ht="16.5" customHeight="1" thickBot="1">
      <c r="A36" s="120" t="s">
        <v>18</v>
      </c>
      <c r="B36" s="49" t="s">
        <v>3</v>
      </c>
      <c r="C36" s="27" t="s">
        <v>39</v>
      </c>
      <c r="D36" s="28" t="s">
        <v>22</v>
      </c>
      <c r="E36" s="16">
        <v>32</v>
      </c>
      <c r="F36" s="10">
        <f>ROUNDUP(L38/E36,1)</f>
        <v>0</v>
      </c>
      <c r="G36" s="21"/>
      <c r="H36" s="60" t="s">
        <v>8</v>
      </c>
      <c r="I36" s="7">
        <v>0</v>
      </c>
      <c r="J36" s="7">
        <v>0</v>
      </c>
      <c r="K36" s="8">
        <v>0</v>
      </c>
      <c r="L36" s="8">
        <v>0</v>
      </c>
      <c r="M36" s="8">
        <v>0</v>
      </c>
      <c r="N36" s="29">
        <v>0</v>
      </c>
    </row>
    <row r="37" spans="1:14" ht="16.5" customHeight="1" thickBot="1">
      <c r="A37" s="121"/>
      <c r="B37" s="51" t="s">
        <v>3</v>
      </c>
      <c r="C37" s="14">
        <v>0.01</v>
      </c>
      <c r="D37" s="9" t="s">
        <v>22</v>
      </c>
      <c r="E37" s="16">
        <v>32</v>
      </c>
      <c r="F37" s="10">
        <f>ROUNDUP(I38/E37,1)</f>
        <v>0</v>
      </c>
      <c r="G37" s="22"/>
      <c r="H37" s="61" t="s">
        <v>25</v>
      </c>
      <c r="I37" s="7"/>
      <c r="J37" s="7"/>
      <c r="K37" s="8"/>
      <c r="L37" s="8"/>
      <c r="M37" s="8"/>
      <c r="N37" s="31"/>
    </row>
    <row r="38" spans="1:14" ht="16.5" customHeight="1" thickBot="1">
      <c r="A38" s="122"/>
      <c r="B38" s="51" t="s">
        <v>4</v>
      </c>
      <c r="C38" s="15"/>
      <c r="D38" s="9"/>
      <c r="E38" s="16"/>
      <c r="F38" s="10" t="e">
        <f>ROUNDUP(I39/E38,1)</f>
        <v>#DIV/0!</v>
      </c>
      <c r="G38" s="12"/>
      <c r="H38" s="110"/>
      <c r="I38" s="54">
        <f>(J36*1)+(K36*1)+((L36+M36+N36)*2)</f>
        <v>0</v>
      </c>
      <c r="J38" s="55" t="s">
        <v>11</v>
      </c>
      <c r="L38" s="71">
        <f>I36</f>
        <v>0</v>
      </c>
      <c r="M38" s="55" t="s">
        <v>11</v>
      </c>
      <c r="N38" s="63"/>
    </row>
    <row r="39" spans="1:14" ht="16.5" customHeight="1" thickBot="1">
      <c r="A39" s="122"/>
      <c r="B39" s="51" t="s">
        <v>42</v>
      </c>
      <c r="C39" s="15"/>
      <c r="D39" s="32"/>
      <c r="E39" s="17"/>
      <c r="F39" s="11" t="e">
        <f>ROUNDUP(I39/E39,1)</f>
        <v>#DIV/0!</v>
      </c>
      <c r="G39" s="12"/>
      <c r="H39" s="111"/>
      <c r="I39" s="62">
        <f>((I36+J36+K36)*2)+((L36+M36+N36)*3)</f>
        <v>0</v>
      </c>
      <c r="J39" s="55" t="s">
        <v>12</v>
      </c>
      <c r="K39" s="103"/>
      <c r="L39" s="138" t="s">
        <v>44</v>
      </c>
      <c r="M39" s="138"/>
      <c r="N39" s="139"/>
    </row>
    <row r="40" spans="1:14" ht="16.5" customHeight="1" thickBot="1">
      <c r="A40" s="122"/>
      <c r="B40" s="51" t="s">
        <v>5</v>
      </c>
      <c r="C40" s="15"/>
      <c r="D40" s="32" t="s">
        <v>34</v>
      </c>
      <c r="E40" s="17"/>
      <c r="F40" s="11" t="e">
        <f>ROUNDUP(I40/E40,1)</f>
        <v>#DIV/0!</v>
      </c>
      <c r="G40" s="12"/>
      <c r="H40" s="111"/>
      <c r="I40" s="62">
        <f>((I36+J36+K36)*1)+((L36+M36+N36)*2)</f>
        <v>0</v>
      </c>
      <c r="J40" s="55" t="s">
        <v>15</v>
      </c>
      <c r="K40" s="103"/>
      <c r="L40" s="138"/>
      <c r="M40" s="138"/>
      <c r="N40" s="139"/>
    </row>
    <row r="41" spans="1:14" ht="16.5" customHeight="1" thickBot="1">
      <c r="A41" s="123"/>
      <c r="B41" s="53" t="s">
        <v>6</v>
      </c>
      <c r="C41" s="75"/>
      <c r="D41" s="77"/>
      <c r="E41" s="17"/>
      <c r="F41" s="11" t="e">
        <f>ROUNDUP(I41/E41,1)</f>
        <v>#DIV/0!</v>
      </c>
      <c r="G41" s="80"/>
      <c r="H41" s="112"/>
      <c r="I41" s="64">
        <f>((I36+J36+K36)*0.5)+((L36+M36+N36)*1)</f>
        <v>0</v>
      </c>
      <c r="J41" s="65" t="s">
        <v>14</v>
      </c>
      <c r="K41" s="70"/>
      <c r="L41" s="57"/>
      <c r="M41" s="58"/>
      <c r="N41" s="59"/>
    </row>
    <row r="42" spans="2:6" ht="12.75">
      <c r="B42" s="73"/>
      <c r="D42" s="73"/>
      <c r="F42" s="73"/>
    </row>
  </sheetData>
  <sheetProtection sheet="1" objects="1" scenarios="1" formatCells="0"/>
  <mergeCells count="32">
    <mergeCell ref="A29:A35"/>
    <mergeCell ref="H31:H35"/>
    <mergeCell ref="L32:N34"/>
    <mergeCell ref="A36:A41"/>
    <mergeCell ref="H38:H41"/>
    <mergeCell ref="L39:N40"/>
    <mergeCell ref="A16:A22"/>
    <mergeCell ref="H18:H22"/>
    <mergeCell ref="L19:N21"/>
    <mergeCell ref="A23:A28"/>
    <mergeCell ref="H25:H28"/>
    <mergeCell ref="L26:N27"/>
    <mergeCell ref="N3:N4"/>
    <mergeCell ref="A5:A9"/>
    <mergeCell ref="H7:H9"/>
    <mergeCell ref="L8:N9"/>
    <mergeCell ref="A10:A15"/>
    <mergeCell ref="H12:H15"/>
    <mergeCell ref="L13:N14"/>
    <mergeCell ref="A3:B4"/>
    <mergeCell ref="C3:C4"/>
    <mergeCell ref="D3:D4"/>
    <mergeCell ref="F3:F4"/>
    <mergeCell ref="G3:G4"/>
    <mergeCell ref="I3:M3"/>
    <mergeCell ref="A1:C1"/>
    <mergeCell ref="E1:G1"/>
    <mergeCell ref="M1:N1"/>
    <mergeCell ref="A2:C2"/>
    <mergeCell ref="E2:G2"/>
    <mergeCell ref="I2:L2"/>
    <mergeCell ref="M2:N2"/>
  </mergeCells>
  <conditionalFormatting sqref="F5:F41">
    <cfRule type="containsErrors" priority="1" dxfId="5">
      <formula>ISERROR(F5)</formula>
    </cfRule>
  </conditionalFormatting>
  <printOptions horizontalCentered="1" verticalCentered="1"/>
  <pageMargins left="0.25" right="0.25" top="0.5520833333333334" bottom="0.75" header="0.3" footer="0.3"/>
  <pageSetup fitToHeight="0" fitToWidth="1" orientation="portrait" pageOrder="overThenDown" scale="95" r:id="rId1"/>
  <headerFooter>
    <oddHeader>&amp;C&amp;"Geneva,Bold"Daily Meal Production Record&amp;R&amp;8October 2018
</oddHeader>
    <oddFooter>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workbookViewId="0" topLeftCell="A1">
      <selection activeCell="Q26" sqref="Q26"/>
    </sheetView>
  </sheetViews>
  <sheetFormatPr defaultColWidth="11.375" defaultRowHeight="12.75"/>
  <cols>
    <col min="1" max="1" width="2.75390625" style="0" customWidth="1"/>
    <col min="2" max="2" width="9.00390625" style="0" customWidth="1"/>
    <col min="3" max="3" width="19.25390625" style="0" customWidth="1"/>
    <col min="4" max="4" width="13.625" style="0" customWidth="1"/>
    <col min="5" max="5" width="5.375" style="0" customWidth="1"/>
    <col min="6" max="6" width="7.25390625" style="0" customWidth="1"/>
    <col min="7" max="7" width="12.625" style="0" customWidth="1"/>
    <col min="8" max="8" width="8.25390625" style="0" customWidth="1"/>
    <col min="9" max="10" width="5.00390625" style="0" customWidth="1"/>
    <col min="11" max="11" width="5.625" style="0" customWidth="1"/>
    <col min="12" max="12" width="4.625" style="0" customWidth="1"/>
    <col min="13" max="13" width="4.875" style="0" customWidth="1"/>
    <col min="14" max="14" width="5.75390625" style="0" customWidth="1"/>
    <col min="15" max="15" width="5.25390625" style="0" customWidth="1"/>
  </cols>
  <sheetData>
    <row r="1" spans="1:15" ht="12.75">
      <c r="A1" s="117" t="s">
        <v>31</v>
      </c>
      <c r="B1" s="118"/>
      <c r="C1" s="119"/>
      <c r="D1" s="38" t="s">
        <v>30</v>
      </c>
      <c r="E1" s="115"/>
      <c r="F1" s="115"/>
      <c r="G1" s="115"/>
      <c r="H1" s="39" t="s">
        <v>38</v>
      </c>
      <c r="I1" s="40" t="s">
        <v>32</v>
      </c>
      <c r="J1" s="40"/>
      <c r="K1" s="41"/>
      <c r="L1" s="42"/>
      <c r="M1" s="117" t="s">
        <v>33</v>
      </c>
      <c r="N1" s="119"/>
      <c r="O1" s="3"/>
    </row>
    <row r="2" spans="1:15" s="1" customFormat="1" ht="13.5" customHeight="1" thickBot="1">
      <c r="A2" s="143" t="s">
        <v>21</v>
      </c>
      <c r="B2" s="144"/>
      <c r="C2" s="145"/>
      <c r="D2" s="43" t="s">
        <v>29</v>
      </c>
      <c r="E2" s="116"/>
      <c r="F2" s="116"/>
      <c r="G2" s="116"/>
      <c r="H2" s="37"/>
      <c r="I2" s="148" t="s">
        <v>23</v>
      </c>
      <c r="J2" s="148"/>
      <c r="K2" s="148"/>
      <c r="L2" s="149"/>
      <c r="M2" s="146"/>
      <c r="N2" s="147"/>
      <c r="O2" s="4"/>
    </row>
    <row r="3" spans="1:15" s="2" customFormat="1" ht="9.75" customHeight="1">
      <c r="A3" s="136" t="s">
        <v>0</v>
      </c>
      <c r="B3" s="137"/>
      <c r="C3" s="132" t="s">
        <v>7</v>
      </c>
      <c r="D3" s="133" t="s">
        <v>1</v>
      </c>
      <c r="E3" s="44"/>
      <c r="F3" s="130" t="s">
        <v>27</v>
      </c>
      <c r="G3" s="130" t="s">
        <v>28</v>
      </c>
      <c r="H3" s="45"/>
      <c r="I3" s="135" t="s">
        <v>35</v>
      </c>
      <c r="J3" s="135"/>
      <c r="K3" s="135"/>
      <c r="L3" s="135"/>
      <c r="M3" s="135"/>
      <c r="N3" s="150" t="s">
        <v>20</v>
      </c>
      <c r="O3" s="5"/>
    </row>
    <row r="4" spans="1:15" s="2" customFormat="1" ht="19.5" customHeight="1" thickBot="1">
      <c r="A4" s="136"/>
      <c r="B4" s="137"/>
      <c r="C4" s="132"/>
      <c r="D4" s="134"/>
      <c r="E4" s="84" t="s">
        <v>24</v>
      </c>
      <c r="F4" s="131"/>
      <c r="G4" s="131"/>
      <c r="H4" s="46"/>
      <c r="I4" s="47" t="s">
        <v>40</v>
      </c>
      <c r="J4" s="47" t="s">
        <v>41</v>
      </c>
      <c r="K4" s="47" t="s">
        <v>36</v>
      </c>
      <c r="L4" s="47" t="s">
        <v>37</v>
      </c>
      <c r="M4" s="48" t="s">
        <v>2</v>
      </c>
      <c r="N4" s="151"/>
      <c r="O4" s="5"/>
    </row>
    <row r="5" spans="1:15" ht="19.5" customHeight="1" thickBot="1">
      <c r="A5" s="120" t="s">
        <v>9</v>
      </c>
      <c r="B5" s="49" t="s">
        <v>3</v>
      </c>
      <c r="C5" s="82" t="s">
        <v>39</v>
      </c>
      <c r="D5" s="76" t="s">
        <v>22</v>
      </c>
      <c r="E5" s="83">
        <v>32</v>
      </c>
      <c r="F5" s="85">
        <f>ROUNDUP(M7/E5,1)</f>
        <v>0</v>
      </c>
      <c r="G5" s="19"/>
      <c r="H5" s="50" t="s">
        <v>8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29">
        <v>0</v>
      </c>
      <c r="O5" s="3"/>
    </row>
    <row r="6" spans="1:15" ht="20.25" customHeight="1" thickBot="1">
      <c r="A6" s="121"/>
      <c r="B6" s="51" t="s">
        <v>3</v>
      </c>
      <c r="C6" s="69">
        <v>0.01</v>
      </c>
      <c r="D6" s="9" t="s">
        <v>22</v>
      </c>
      <c r="E6" s="18">
        <v>32</v>
      </c>
      <c r="F6" s="10">
        <f>ROUNDUP(I7/E6,1)</f>
        <v>0</v>
      </c>
      <c r="G6" s="20"/>
      <c r="H6" s="52" t="s">
        <v>25</v>
      </c>
      <c r="I6" s="6"/>
      <c r="J6" s="6"/>
      <c r="K6" s="6"/>
      <c r="L6" s="6"/>
      <c r="M6" s="6"/>
      <c r="N6" s="30"/>
      <c r="O6" s="3"/>
    </row>
    <row r="7" spans="1:15" ht="18" customHeight="1" thickBot="1">
      <c r="A7" s="122"/>
      <c r="B7" s="51" t="s">
        <v>10</v>
      </c>
      <c r="C7" s="23"/>
      <c r="D7" s="24"/>
      <c r="E7" s="25"/>
      <c r="F7" s="26" t="e">
        <f>ROUNDUP(I8/E7,1)</f>
        <v>#DIV/0!</v>
      </c>
      <c r="G7" s="13"/>
      <c r="H7" s="140"/>
      <c r="I7" s="54">
        <f>(J5*1)+(K5*1.5)+((L5+M5+N5)*2)</f>
        <v>0</v>
      </c>
      <c r="J7" s="55" t="s">
        <v>11</v>
      </c>
      <c r="K7" s="71">
        <f>(I5*0.5)+(J5*0.5)+(K5*0.5)+((L5+M5+N5)*1)</f>
        <v>0</v>
      </c>
      <c r="L7" s="106" t="s">
        <v>47</v>
      </c>
      <c r="M7" s="71">
        <f>I5</f>
        <v>0</v>
      </c>
      <c r="N7" s="109" t="s">
        <v>11</v>
      </c>
      <c r="O7" s="107"/>
    </row>
    <row r="8" spans="1:17" ht="19.5" customHeight="1" thickBot="1">
      <c r="A8" s="122"/>
      <c r="B8" s="51" t="s">
        <v>5</v>
      </c>
      <c r="C8" s="15"/>
      <c r="D8" s="9" t="s">
        <v>34</v>
      </c>
      <c r="E8" s="18"/>
      <c r="F8" s="10" t="e">
        <f>ROUNDUP(I9/E8,1)</f>
        <v>#DIV/0!</v>
      </c>
      <c r="G8" s="13"/>
      <c r="H8" s="141"/>
      <c r="I8" s="54">
        <f>(I5+J5)*1+(K5+L5+M5+N5)*2</f>
        <v>0</v>
      </c>
      <c r="J8" s="55" t="s">
        <v>12</v>
      </c>
      <c r="L8" s="126" t="s">
        <v>48</v>
      </c>
      <c r="M8" s="126"/>
      <c r="N8" s="127"/>
      <c r="O8" s="108"/>
      <c r="P8" s="94"/>
      <c r="Q8" s="94"/>
    </row>
    <row r="9" spans="1:15" ht="27" customHeight="1" thickBot="1">
      <c r="A9" s="123"/>
      <c r="B9" s="53" t="s">
        <v>6</v>
      </c>
      <c r="C9" s="75"/>
      <c r="D9" s="79"/>
      <c r="E9" s="17"/>
      <c r="F9" s="11" t="e">
        <f>ROUNDUP(K7/E9,1)</f>
        <v>#DIV/0!</v>
      </c>
      <c r="G9" s="36"/>
      <c r="H9" s="142"/>
      <c r="I9" s="56">
        <f>((I5+J5+K5)*1)+(L5*2)+((M5+N5)*4)</f>
        <v>0</v>
      </c>
      <c r="J9" s="57" t="s">
        <v>46</v>
      </c>
      <c r="K9" s="105"/>
      <c r="L9" s="128"/>
      <c r="M9" s="128"/>
      <c r="N9" s="129"/>
      <c r="O9" s="95"/>
    </row>
    <row r="10" spans="1:15" ht="16.5" customHeight="1" thickBot="1">
      <c r="A10" s="120" t="s">
        <v>13</v>
      </c>
      <c r="B10" s="49" t="s">
        <v>3</v>
      </c>
      <c r="C10" s="27" t="s">
        <v>39</v>
      </c>
      <c r="D10" s="68" t="s">
        <v>22</v>
      </c>
      <c r="E10" s="81">
        <v>32</v>
      </c>
      <c r="F10" s="85">
        <f>ROUNDUP(L12/E10,1)</f>
        <v>0</v>
      </c>
      <c r="G10" s="21"/>
      <c r="H10" s="60" t="s">
        <v>8</v>
      </c>
      <c r="I10" s="7">
        <v>0</v>
      </c>
      <c r="J10" s="8">
        <v>0</v>
      </c>
      <c r="K10" s="8">
        <v>0</v>
      </c>
      <c r="L10" s="8">
        <v>0</v>
      </c>
      <c r="M10" s="8">
        <v>0</v>
      </c>
      <c r="N10" s="29">
        <v>0</v>
      </c>
      <c r="O10" s="3"/>
    </row>
    <row r="11" spans="1:15" ht="16.5" customHeight="1" thickBot="1">
      <c r="A11" s="121"/>
      <c r="B11" s="51" t="s">
        <v>3</v>
      </c>
      <c r="C11" s="14">
        <v>0.01</v>
      </c>
      <c r="D11" s="9" t="s">
        <v>22</v>
      </c>
      <c r="E11" s="16">
        <v>32</v>
      </c>
      <c r="F11" s="10">
        <f>ROUNDUP(I12/E11,1)</f>
        <v>0</v>
      </c>
      <c r="G11" s="22"/>
      <c r="H11" s="61" t="s">
        <v>25</v>
      </c>
      <c r="I11" s="7"/>
      <c r="J11" s="7"/>
      <c r="K11" s="8"/>
      <c r="L11" s="8"/>
      <c r="M11" s="8"/>
      <c r="N11" s="29"/>
      <c r="O11" s="3"/>
    </row>
    <row r="12" spans="1:15" ht="16.5" customHeight="1" thickBot="1">
      <c r="A12" s="122"/>
      <c r="B12" s="51" t="s">
        <v>4</v>
      </c>
      <c r="C12" s="15"/>
      <c r="D12" s="9"/>
      <c r="E12" s="16"/>
      <c r="F12" s="10" t="e">
        <f>ROUNDUP(I13/E12,1)</f>
        <v>#DIV/0!</v>
      </c>
      <c r="G12" s="12"/>
      <c r="H12" s="110"/>
      <c r="I12" s="86">
        <f>(J10*1)+(K10*1)+((L10+M10+N10)*2)</f>
        <v>0</v>
      </c>
      <c r="J12" s="100" t="s">
        <v>11</v>
      </c>
      <c r="K12" s="101"/>
      <c r="L12" s="71">
        <f>I10</f>
        <v>0</v>
      </c>
      <c r="M12" s="90" t="s">
        <v>11</v>
      </c>
      <c r="N12" s="92"/>
      <c r="O12" s="3"/>
    </row>
    <row r="13" spans="1:16" ht="16.5" customHeight="1" thickBot="1">
      <c r="A13" s="122"/>
      <c r="B13" s="51" t="s">
        <v>42</v>
      </c>
      <c r="C13" s="15"/>
      <c r="D13" s="32"/>
      <c r="E13" s="17"/>
      <c r="F13" s="11" t="e">
        <f>ROUNDUP(I13/E13,1)</f>
        <v>#DIV/0!</v>
      </c>
      <c r="G13" s="12"/>
      <c r="H13" s="111"/>
      <c r="I13" s="88">
        <f>((I10+J10+K10)*2)+((L10+M10+N10)*3)</f>
        <v>0</v>
      </c>
      <c r="J13" s="100" t="s">
        <v>12</v>
      </c>
      <c r="K13" s="99"/>
      <c r="L13" s="124" t="s">
        <v>44</v>
      </c>
      <c r="M13" s="124"/>
      <c r="N13" s="125"/>
      <c r="O13" s="87"/>
      <c r="P13" s="1"/>
    </row>
    <row r="14" spans="1:15" ht="16.5" customHeight="1" thickBot="1">
      <c r="A14" s="122"/>
      <c r="B14" s="51" t="s">
        <v>5</v>
      </c>
      <c r="C14" s="15"/>
      <c r="D14" s="32" t="s">
        <v>34</v>
      </c>
      <c r="E14" s="17"/>
      <c r="F14" s="11" t="e">
        <f>ROUNDUP(I14/E14,1)</f>
        <v>#DIV/0!</v>
      </c>
      <c r="G14" s="12"/>
      <c r="H14" s="111"/>
      <c r="I14" s="88">
        <f>((I10+J10+K10)*1)+((L10+M10+N10)*2)</f>
        <v>0</v>
      </c>
      <c r="J14" s="100" t="s">
        <v>15</v>
      </c>
      <c r="K14" s="104"/>
      <c r="L14" s="124"/>
      <c r="M14" s="124"/>
      <c r="N14" s="125"/>
      <c r="O14" s="3"/>
    </row>
    <row r="15" spans="1:15" ht="16.5" customHeight="1" thickBot="1">
      <c r="A15" s="123"/>
      <c r="B15" s="53" t="s">
        <v>6</v>
      </c>
      <c r="C15" s="75"/>
      <c r="D15" s="77"/>
      <c r="E15" s="17"/>
      <c r="F15" s="11" t="e">
        <f>ROUNDUP(I15/E15,1)</f>
        <v>#DIV/0!</v>
      </c>
      <c r="G15" s="12"/>
      <c r="H15" s="112"/>
      <c r="I15" s="89">
        <f>((I10+J10+K10)*0.5)+((L10+M10+N10)*1)</f>
        <v>0</v>
      </c>
      <c r="J15" s="102" t="s">
        <v>14</v>
      </c>
      <c r="K15" s="101"/>
      <c r="L15" s="57"/>
      <c r="M15" s="58"/>
      <c r="N15" s="59"/>
      <c r="O15" s="3"/>
    </row>
    <row r="16" spans="1:15" ht="16.5" customHeight="1" thickBot="1">
      <c r="A16" s="120" t="s">
        <v>19</v>
      </c>
      <c r="B16" s="49" t="s">
        <v>3</v>
      </c>
      <c r="C16" s="74" t="s">
        <v>39</v>
      </c>
      <c r="D16" s="76" t="s">
        <v>22</v>
      </c>
      <c r="E16" s="18">
        <v>32</v>
      </c>
      <c r="F16" s="85">
        <f>ROUNDUP(L18/E16,1)</f>
        <v>0</v>
      </c>
      <c r="G16" s="21"/>
      <c r="H16" s="50" t="s">
        <v>8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29">
        <v>0</v>
      </c>
      <c r="O16" s="3"/>
    </row>
    <row r="17" spans="1:15" ht="16.5" customHeight="1" thickBot="1">
      <c r="A17" s="121"/>
      <c r="B17" s="51" t="s">
        <v>3</v>
      </c>
      <c r="C17" s="69">
        <v>0.01</v>
      </c>
      <c r="D17" s="9" t="s">
        <v>22</v>
      </c>
      <c r="E17" s="18">
        <v>32</v>
      </c>
      <c r="F17" s="85">
        <f>ROUNDUP(I18/E17,1)</f>
        <v>0</v>
      </c>
      <c r="G17" s="22"/>
      <c r="H17" s="52" t="s">
        <v>25</v>
      </c>
      <c r="I17" s="8"/>
      <c r="J17" s="8"/>
      <c r="K17" s="8"/>
      <c r="L17" s="8"/>
      <c r="M17" s="8"/>
      <c r="N17" s="29"/>
      <c r="O17" s="3"/>
    </row>
    <row r="18" spans="1:15" ht="16.5" customHeight="1" thickBot="1">
      <c r="A18" s="122"/>
      <c r="B18" s="51" t="s">
        <v>4</v>
      </c>
      <c r="C18" s="23"/>
      <c r="D18" s="24"/>
      <c r="E18" s="25"/>
      <c r="F18" s="26" t="e">
        <f>ROUNDUP(I19/E18,1)</f>
        <v>#DIV/0!</v>
      </c>
      <c r="G18" s="12"/>
      <c r="H18" s="110"/>
      <c r="I18" s="54">
        <f>(J16*1)+(K16*1.5)+((L16+M16+N16)*2)</f>
        <v>0</v>
      </c>
      <c r="J18" s="90" t="s">
        <v>11</v>
      </c>
      <c r="K18" s="91"/>
      <c r="L18" s="71">
        <f>I16</f>
        <v>0</v>
      </c>
      <c r="M18" s="90" t="s">
        <v>11</v>
      </c>
      <c r="N18" s="92"/>
      <c r="O18" s="3"/>
    </row>
    <row r="19" spans="1:15" ht="16.5" customHeight="1" thickBot="1">
      <c r="A19" s="122"/>
      <c r="B19" s="51" t="s">
        <v>43</v>
      </c>
      <c r="C19" s="23"/>
      <c r="D19" s="24"/>
      <c r="E19" s="25"/>
      <c r="F19" s="26" t="e">
        <f>ROUNDUP(I20/E19,1)</f>
        <v>#DIV/0!</v>
      </c>
      <c r="G19" s="12"/>
      <c r="H19" s="111"/>
      <c r="I19" s="86">
        <f>((I16+J16*1)+(K16*2)+(L16+M16+N16)*4)/2</f>
        <v>0</v>
      </c>
      <c r="J19" s="90" t="s">
        <v>12</v>
      </c>
      <c r="K19" s="98"/>
      <c r="L19" s="113" t="s">
        <v>45</v>
      </c>
      <c r="M19" s="113"/>
      <c r="N19" s="114"/>
      <c r="O19" s="3"/>
    </row>
    <row r="20" spans="1:15" ht="16.5" customHeight="1" thickBot="1">
      <c r="A20" s="122"/>
      <c r="B20" s="51" t="s">
        <v>5</v>
      </c>
      <c r="C20" s="15"/>
      <c r="D20" s="32" t="s">
        <v>34</v>
      </c>
      <c r="E20" s="17"/>
      <c r="F20" s="11" t="e">
        <f>ROUNDUP(I21/E20,1)</f>
        <v>#DIV/0!</v>
      </c>
      <c r="G20" s="12"/>
      <c r="H20" s="111"/>
      <c r="I20" s="54">
        <f>((I16*0.5)+(J16*0.5)+(K16+L16+M16+N16)*1)</f>
        <v>0</v>
      </c>
      <c r="J20" s="90" t="s">
        <v>12</v>
      </c>
      <c r="K20" s="98"/>
      <c r="L20" s="113"/>
      <c r="M20" s="113"/>
      <c r="N20" s="114"/>
      <c r="O20" s="3"/>
    </row>
    <row r="21" spans="1:15" ht="16.5" customHeight="1" thickBot="1">
      <c r="A21" s="122"/>
      <c r="B21" s="51" t="s">
        <v>6</v>
      </c>
      <c r="C21" s="15"/>
      <c r="D21" s="32"/>
      <c r="E21" s="17"/>
      <c r="F21" s="11" t="e">
        <f>ROUNDUP(I22/E21,1)</f>
        <v>#DIV/0!</v>
      </c>
      <c r="G21" s="12"/>
      <c r="H21" s="111"/>
      <c r="I21" s="54">
        <f>((I16+J16+K16)*1)+(L16*2)+((M16+N16)*4)</f>
        <v>0</v>
      </c>
      <c r="J21" s="90" t="s">
        <v>15</v>
      </c>
      <c r="K21" s="98"/>
      <c r="L21" s="113"/>
      <c r="M21" s="113"/>
      <c r="N21" s="114"/>
      <c r="O21" s="3"/>
    </row>
    <row r="22" spans="1:15" ht="16.5" customHeight="1" thickBot="1">
      <c r="A22" s="123"/>
      <c r="B22" s="72" t="s">
        <v>26</v>
      </c>
      <c r="C22" s="33"/>
      <c r="D22" s="67"/>
      <c r="E22" s="34"/>
      <c r="F22" s="35"/>
      <c r="G22" s="36"/>
      <c r="H22" s="112"/>
      <c r="I22" s="56">
        <f>(I16*1)+(J16*1)+(K16*1.5)+((L16+M16+N16)*2)</f>
        <v>0</v>
      </c>
      <c r="J22" s="93" t="s">
        <v>14</v>
      </c>
      <c r="K22" s="91"/>
      <c r="L22" s="66"/>
      <c r="M22" s="58"/>
      <c r="N22" s="59"/>
      <c r="O22" s="3"/>
    </row>
    <row r="23" spans="1:15" ht="16.5" customHeight="1" thickBot="1">
      <c r="A23" s="120" t="s">
        <v>16</v>
      </c>
      <c r="B23" s="49" t="s">
        <v>3</v>
      </c>
      <c r="C23" s="27" t="s">
        <v>39</v>
      </c>
      <c r="D23" s="28" t="s">
        <v>22</v>
      </c>
      <c r="E23" s="16">
        <v>32</v>
      </c>
      <c r="F23" s="10">
        <f>ROUNDUP(L25/E23,1)</f>
        <v>0</v>
      </c>
      <c r="G23" s="21"/>
      <c r="H23" s="60" t="s">
        <v>8</v>
      </c>
      <c r="I23" s="7">
        <v>0</v>
      </c>
      <c r="J23" s="7">
        <v>0</v>
      </c>
      <c r="K23" s="8">
        <v>0</v>
      </c>
      <c r="L23" s="8">
        <v>0</v>
      </c>
      <c r="M23" s="8">
        <v>0</v>
      </c>
      <c r="N23" s="29">
        <v>0</v>
      </c>
      <c r="O23" s="3"/>
    </row>
    <row r="24" spans="1:15" ht="16.5" customHeight="1" thickBot="1">
      <c r="A24" s="121"/>
      <c r="B24" s="51" t="s">
        <v>3</v>
      </c>
      <c r="C24" s="14">
        <v>0.01</v>
      </c>
      <c r="D24" s="9" t="s">
        <v>22</v>
      </c>
      <c r="E24" s="16">
        <v>32</v>
      </c>
      <c r="F24" s="10">
        <f>ROUNDUP(I25/E24,1)</f>
        <v>0</v>
      </c>
      <c r="G24" s="22"/>
      <c r="H24" s="61" t="s">
        <v>25</v>
      </c>
      <c r="I24" s="7"/>
      <c r="J24" s="7"/>
      <c r="K24" s="8"/>
      <c r="L24" s="8"/>
      <c r="M24" s="8"/>
      <c r="N24" s="29"/>
      <c r="O24" s="3"/>
    </row>
    <row r="25" spans="1:15" ht="16.5" customHeight="1" thickBot="1">
      <c r="A25" s="122"/>
      <c r="B25" s="51" t="s">
        <v>4</v>
      </c>
      <c r="C25" s="15"/>
      <c r="D25" s="9"/>
      <c r="E25" s="16"/>
      <c r="F25" s="10" t="e">
        <f>ROUNDUP(I26/E25,1)</f>
        <v>#DIV/0!</v>
      </c>
      <c r="G25" s="12"/>
      <c r="H25" s="110"/>
      <c r="I25" s="54">
        <f>(J23*1)+(K23*1)+((L23+M23+N23)*2)</f>
        <v>0</v>
      </c>
      <c r="J25" s="55" t="s">
        <v>11</v>
      </c>
      <c r="L25" s="71">
        <f>I23</f>
        <v>0</v>
      </c>
      <c r="M25" s="55" t="s">
        <v>11</v>
      </c>
      <c r="N25" s="63"/>
      <c r="O25" s="3"/>
    </row>
    <row r="26" spans="1:15" ht="16.5" customHeight="1" thickBot="1">
      <c r="A26" s="122"/>
      <c r="B26" s="51" t="s">
        <v>42</v>
      </c>
      <c r="C26" s="15"/>
      <c r="D26" s="32"/>
      <c r="E26" s="17"/>
      <c r="F26" s="11" t="e">
        <f>ROUNDUP(I26/E26,1)</f>
        <v>#DIV/0!</v>
      </c>
      <c r="G26" s="12"/>
      <c r="H26" s="111"/>
      <c r="I26" s="62">
        <f>((I23+J23+K23)*2)+((L23+M23+N23)*3)</f>
        <v>0</v>
      </c>
      <c r="J26" s="55" t="s">
        <v>12</v>
      </c>
      <c r="K26" s="96"/>
      <c r="L26" s="124" t="s">
        <v>44</v>
      </c>
      <c r="M26" s="124"/>
      <c r="N26" s="125"/>
      <c r="O26" s="3"/>
    </row>
    <row r="27" spans="1:15" ht="16.5" customHeight="1" thickBot="1">
      <c r="A27" s="122"/>
      <c r="B27" s="51" t="s">
        <v>5</v>
      </c>
      <c r="C27" s="15"/>
      <c r="D27" s="32" t="s">
        <v>34</v>
      </c>
      <c r="E27" s="17"/>
      <c r="F27" s="11" t="e">
        <f>ROUNDUP(I27/E27,1)</f>
        <v>#DIV/0!</v>
      </c>
      <c r="G27" s="12"/>
      <c r="H27" s="111"/>
      <c r="I27" s="62">
        <f>((I23+J23+K23)*1)+((L23+M23+N23)*2)</f>
        <v>0</v>
      </c>
      <c r="J27" s="55" t="s">
        <v>15</v>
      </c>
      <c r="K27" s="96"/>
      <c r="L27" s="124"/>
      <c r="M27" s="124"/>
      <c r="N27" s="125"/>
      <c r="O27" s="3"/>
    </row>
    <row r="28" spans="1:15" ht="16.5" customHeight="1" thickBot="1">
      <c r="A28" s="123"/>
      <c r="B28" s="53" t="s">
        <v>6</v>
      </c>
      <c r="C28" s="75"/>
      <c r="D28" s="77"/>
      <c r="E28" s="78"/>
      <c r="F28" s="11" t="e">
        <f>ROUNDUP(I28/E28,1)</f>
        <v>#DIV/0!</v>
      </c>
      <c r="G28" s="12"/>
      <c r="H28" s="112"/>
      <c r="I28" s="64">
        <f>((I23+J23+K23)*0.5)+((L23+M23+N23)*1)</f>
        <v>0</v>
      </c>
      <c r="J28" s="65" t="s">
        <v>14</v>
      </c>
      <c r="L28" s="57"/>
      <c r="M28" s="58"/>
      <c r="N28" s="59"/>
      <c r="O28" s="3"/>
    </row>
    <row r="29" spans="1:15" ht="16.5" customHeight="1" thickBot="1">
      <c r="A29" s="120" t="s">
        <v>17</v>
      </c>
      <c r="B29" s="49" t="s">
        <v>3</v>
      </c>
      <c r="C29" s="74" t="s">
        <v>39</v>
      </c>
      <c r="D29" s="76" t="s">
        <v>22</v>
      </c>
      <c r="E29" s="18">
        <v>32</v>
      </c>
      <c r="F29" s="85">
        <f>ROUNDUP(L31/E29,1)</f>
        <v>0</v>
      </c>
      <c r="G29" s="21"/>
      <c r="H29" s="50" t="s">
        <v>8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29">
        <v>0</v>
      </c>
      <c r="O29" s="3"/>
    </row>
    <row r="30" spans="1:15" ht="16.5" customHeight="1" thickBot="1">
      <c r="A30" s="121"/>
      <c r="B30" s="51" t="s">
        <v>3</v>
      </c>
      <c r="C30" s="69">
        <v>0.01</v>
      </c>
      <c r="D30" s="9" t="s">
        <v>22</v>
      </c>
      <c r="E30" s="18">
        <v>32</v>
      </c>
      <c r="F30" s="85">
        <f>ROUNDUP(I31/E30,1)</f>
        <v>0</v>
      </c>
      <c r="G30" s="22"/>
      <c r="H30" s="52" t="s">
        <v>25</v>
      </c>
      <c r="I30" s="8"/>
      <c r="J30" s="8"/>
      <c r="K30" s="8"/>
      <c r="L30" s="8"/>
      <c r="M30" s="8"/>
      <c r="N30" s="29"/>
      <c r="O30" s="3"/>
    </row>
    <row r="31" spans="1:14" ht="16.5" customHeight="1" thickBot="1">
      <c r="A31" s="122"/>
      <c r="B31" s="51" t="s">
        <v>4</v>
      </c>
      <c r="C31" s="23"/>
      <c r="D31" s="24"/>
      <c r="E31" s="25"/>
      <c r="F31" s="26" t="e">
        <f>ROUNDUP(I32/E31,1)</f>
        <v>#DIV/0!</v>
      </c>
      <c r="G31" s="12"/>
      <c r="H31" s="110"/>
      <c r="I31" s="54">
        <f>(J29*1)+(K29*1.5)+((L29+M29+N29)*2)</f>
        <v>0</v>
      </c>
      <c r="J31" s="55" t="s">
        <v>11</v>
      </c>
      <c r="L31" s="71">
        <f>I29</f>
        <v>0</v>
      </c>
      <c r="M31" s="55" t="s">
        <v>11</v>
      </c>
      <c r="N31" s="63"/>
    </row>
    <row r="32" spans="1:14" ht="16.5" customHeight="1" thickBot="1">
      <c r="A32" s="122"/>
      <c r="B32" s="51" t="s">
        <v>43</v>
      </c>
      <c r="C32" s="23"/>
      <c r="D32" s="24"/>
      <c r="E32" s="25"/>
      <c r="F32" s="26" t="e">
        <f>ROUNDUP(I33/E32,1)</f>
        <v>#DIV/0!</v>
      </c>
      <c r="G32" s="12"/>
      <c r="H32" s="111"/>
      <c r="I32" s="86">
        <f>((I29+J29*1)+(K29*2)+(L29+M29+N29)*4)/2</f>
        <v>0</v>
      </c>
      <c r="J32" s="55" t="s">
        <v>12</v>
      </c>
      <c r="K32" s="97"/>
      <c r="L32" s="113" t="s">
        <v>45</v>
      </c>
      <c r="M32" s="113"/>
      <c r="N32" s="114"/>
    </row>
    <row r="33" spans="1:14" ht="16.5" customHeight="1" thickBot="1">
      <c r="A33" s="122"/>
      <c r="B33" s="51" t="s">
        <v>5</v>
      </c>
      <c r="C33" s="15"/>
      <c r="D33" s="32" t="s">
        <v>34</v>
      </c>
      <c r="E33" s="17"/>
      <c r="F33" s="11" t="e">
        <f>ROUNDUP(I34/E33,1)</f>
        <v>#DIV/0!</v>
      </c>
      <c r="G33" s="12"/>
      <c r="H33" s="111"/>
      <c r="I33" s="54">
        <f>((I29*0.5)+(J29*0.5)+(K29+L29+M29+N29)*1)</f>
        <v>0</v>
      </c>
      <c r="J33" s="55" t="s">
        <v>12</v>
      </c>
      <c r="K33" s="97"/>
      <c r="L33" s="113"/>
      <c r="M33" s="113"/>
      <c r="N33" s="114"/>
    </row>
    <row r="34" spans="1:14" ht="16.5" customHeight="1" thickBot="1">
      <c r="A34" s="122"/>
      <c r="B34" s="51" t="s">
        <v>6</v>
      </c>
      <c r="C34" s="15"/>
      <c r="D34" s="32"/>
      <c r="E34" s="17"/>
      <c r="F34" s="11" t="e">
        <f>ROUNDUP(I35/E34,1)</f>
        <v>#DIV/0!</v>
      </c>
      <c r="G34" s="12"/>
      <c r="H34" s="111"/>
      <c r="I34" s="54">
        <f>((I29+J29+K29)*1)+(L29*2)+((M29+N29)*4)</f>
        <v>0</v>
      </c>
      <c r="J34" s="55" t="s">
        <v>15</v>
      </c>
      <c r="K34" s="97"/>
      <c r="L34" s="113"/>
      <c r="M34" s="113"/>
      <c r="N34" s="114"/>
    </row>
    <row r="35" spans="1:14" ht="16.5" customHeight="1" thickBot="1">
      <c r="A35" s="123"/>
      <c r="B35" s="72" t="s">
        <v>26</v>
      </c>
      <c r="C35" s="33"/>
      <c r="D35" s="67"/>
      <c r="E35" s="34"/>
      <c r="F35" s="35"/>
      <c r="G35" s="36"/>
      <c r="H35" s="112"/>
      <c r="I35" s="56">
        <f>(I29*1)+(J29*1)+(K29*1.5)+((L29+M29+N29)*2)</f>
        <v>0</v>
      </c>
      <c r="J35" s="65" t="s">
        <v>14</v>
      </c>
      <c r="L35" s="66"/>
      <c r="M35" s="58"/>
      <c r="N35" s="59"/>
    </row>
    <row r="36" spans="1:14" ht="16.5" customHeight="1" thickBot="1">
      <c r="A36" s="120" t="s">
        <v>18</v>
      </c>
      <c r="B36" s="49" t="s">
        <v>3</v>
      </c>
      <c r="C36" s="27" t="s">
        <v>39</v>
      </c>
      <c r="D36" s="28" t="s">
        <v>22</v>
      </c>
      <c r="E36" s="16">
        <v>32</v>
      </c>
      <c r="F36" s="10">
        <f>ROUNDUP(L38/E36,1)</f>
        <v>0</v>
      </c>
      <c r="G36" s="21"/>
      <c r="H36" s="60" t="s">
        <v>8</v>
      </c>
      <c r="I36" s="7">
        <v>0</v>
      </c>
      <c r="J36" s="7">
        <v>0</v>
      </c>
      <c r="K36" s="8">
        <v>0</v>
      </c>
      <c r="L36" s="8">
        <v>0</v>
      </c>
      <c r="M36" s="8">
        <v>0</v>
      </c>
      <c r="N36" s="29">
        <v>0</v>
      </c>
    </row>
    <row r="37" spans="1:14" ht="16.5" customHeight="1" thickBot="1">
      <c r="A37" s="121"/>
      <c r="B37" s="51" t="s">
        <v>3</v>
      </c>
      <c r="C37" s="14">
        <v>0.01</v>
      </c>
      <c r="D37" s="9" t="s">
        <v>22</v>
      </c>
      <c r="E37" s="16">
        <v>32</v>
      </c>
      <c r="F37" s="10">
        <f>ROUNDUP(I38/E37,1)</f>
        <v>0</v>
      </c>
      <c r="G37" s="22"/>
      <c r="H37" s="61" t="s">
        <v>25</v>
      </c>
      <c r="I37" s="7"/>
      <c r="J37" s="7"/>
      <c r="K37" s="8"/>
      <c r="L37" s="8"/>
      <c r="M37" s="8"/>
      <c r="N37" s="31"/>
    </row>
    <row r="38" spans="1:14" ht="16.5" customHeight="1" thickBot="1">
      <c r="A38" s="122"/>
      <c r="B38" s="51" t="s">
        <v>4</v>
      </c>
      <c r="C38" s="15"/>
      <c r="D38" s="9"/>
      <c r="E38" s="16"/>
      <c r="F38" s="10" t="e">
        <f>ROUNDUP(I39/E38,1)</f>
        <v>#DIV/0!</v>
      </c>
      <c r="G38" s="12"/>
      <c r="H38" s="110"/>
      <c r="I38" s="54">
        <f>(J36*1)+(K36*1)+((L36+M36+N36)*2)</f>
        <v>0</v>
      </c>
      <c r="J38" s="55" t="s">
        <v>11</v>
      </c>
      <c r="L38" s="71">
        <f>I36</f>
        <v>0</v>
      </c>
      <c r="M38" s="55" t="s">
        <v>11</v>
      </c>
      <c r="N38" s="63"/>
    </row>
    <row r="39" spans="1:14" ht="16.5" customHeight="1" thickBot="1">
      <c r="A39" s="122"/>
      <c r="B39" s="51" t="s">
        <v>42</v>
      </c>
      <c r="C39" s="15"/>
      <c r="D39" s="32"/>
      <c r="E39" s="17"/>
      <c r="F39" s="11" t="e">
        <f>ROUNDUP(I39/E39,1)</f>
        <v>#DIV/0!</v>
      </c>
      <c r="G39" s="12"/>
      <c r="H39" s="111"/>
      <c r="I39" s="62">
        <f>((I36+J36+K36)*2)+((L36+M36+N36)*3)</f>
        <v>0</v>
      </c>
      <c r="J39" s="55" t="s">
        <v>12</v>
      </c>
      <c r="K39" s="103"/>
      <c r="L39" s="138" t="s">
        <v>44</v>
      </c>
      <c r="M39" s="138"/>
      <c r="N39" s="139"/>
    </row>
    <row r="40" spans="1:14" ht="16.5" customHeight="1" thickBot="1">
      <c r="A40" s="122"/>
      <c r="B40" s="51" t="s">
        <v>5</v>
      </c>
      <c r="C40" s="15"/>
      <c r="D40" s="32" t="s">
        <v>34</v>
      </c>
      <c r="E40" s="17"/>
      <c r="F40" s="11" t="e">
        <f>ROUNDUP(I40/E40,1)</f>
        <v>#DIV/0!</v>
      </c>
      <c r="G40" s="12"/>
      <c r="H40" s="111"/>
      <c r="I40" s="62">
        <f>((I36+J36+K36)*1)+((L36+M36+N36)*2)</f>
        <v>0</v>
      </c>
      <c r="J40" s="55" t="s">
        <v>15</v>
      </c>
      <c r="K40" s="103"/>
      <c r="L40" s="138"/>
      <c r="M40" s="138"/>
      <c r="N40" s="139"/>
    </row>
    <row r="41" spans="1:14" ht="16.5" customHeight="1" thickBot="1">
      <c r="A41" s="123"/>
      <c r="B41" s="53" t="s">
        <v>6</v>
      </c>
      <c r="C41" s="75"/>
      <c r="D41" s="77"/>
      <c r="E41" s="17"/>
      <c r="F41" s="11" t="e">
        <f>ROUNDUP(I41/E41,1)</f>
        <v>#DIV/0!</v>
      </c>
      <c r="G41" s="80"/>
      <c r="H41" s="112"/>
      <c r="I41" s="64">
        <f>((I36+J36+K36)*0.5)+((L36+M36+N36)*1)</f>
        <v>0</v>
      </c>
      <c r="J41" s="65" t="s">
        <v>14</v>
      </c>
      <c r="K41" s="70"/>
      <c r="L41" s="57"/>
      <c r="M41" s="58"/>
      <c r="N41" s="59"/>
    </row>
    <row r="42" spans="2:6" ht="12.75">
      <c r="B42" s="73"/>
      <c r="D42" s="73"/>
      <c r="F42" s="73"/>
    </row>
  </sheetData>
  <sheetProtection sheet="1" objects="1" scenarios="1" formatCells="0"/>
  <mergeCells count="32">
    <mergeCell ref="A29:A35"/>
    <mergeCell ref="H31:H35"/>
    <mergeCell ref="L32:N34"/>
    <mergeCell ref="A36:A41"/>
    <mergeCell ref="H38:H41"/>
    <mergeCell ref="L39:N40"/>
    <mergeCell ref="A16:A22"/>
    <mergeCell ref="H18:H22"/>
    <mergeCell ref="L19:N21"/>
    <mergeCell ref="A23:A28"/>
    <mergeCell ref="H25:H28"/>
    <mergeCell ref="L26:N27"/>
    <mergeCell ref="N3:N4"/>
    <mergeCell ref="A5:A9"/>
    <mergeCell ref="H7:H9"/>
    <mergeCell ref="L8:N9"/>
    <mergeCell ref="A10:A15"/>
    <mergeCell ref="H12:H15"/>
    <mergeCell ref="L13:N14"/>
    <mergeCell ref="A3:B4"/>
    <mergeCell ref="C3:C4"/>
    <mergeCell ref="D3:D4"/>
    <mergeCell ref="F3:F4"/>
    <mergeCell ref="G3:G4"/>
    <mergeCell ref="I3:M3"/>
    <mergeCell ref="A1:C1"/>
    <mergeCell ref="E1:G1"/>
    <mergeCell ref="M1:N1"/>
    <mergeCell ref="A2:C2"/>
    <mergeCell ref="E2:G2"/>
    <mergeCell ref="I2:L2"/>
    <mergeCell ref="M2:N2"/>
  </mergeCells>
  <conditionalFormatting sqref="F5:F41">
    <cfRule type="containsErrors" priority="1" dxfId="5">
      <formula>ISERROR(F5)</formula>
    </cfRule>
  </conditionalFormatting>
  <printOptions horizontalCentered="1" verticalCentered="1"/>
  <pageMargins left="0.25" right="0.25" top="0.5520833333333334" bottom="0.75" header="0.3" footer="0.3"/>
  <pageSetup fitToHeight="0" fitToWidth="1" orientation="portrait" pageOrder="overThenDown" scale="95" r:id="rId1"/>
  <headerFooter>
    <oddHeader>&amp;C&amp;"Geneva,Bold"Daily Meal Production Record&amp;R&amp;8October 2018
</oddHeader>
    <oddFooter>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workbookViewId="0" topLeftCell="A1">
      <selection activeCell="I13" sqref="I13"/>
    </sheetView>
  </sheetViews>
  <sheetFormatPr defaultColWidth="11.375" defaultRowHeight="12.75"/>
  <cols>
    <col min="1" max="1" width="2.75390625" style="0" customWidth="1"/>
    <col min="2" max="2" width="9.00390625" style="0" customWidth="1"/>
    <col min="3" max="3" width="19.25390625" style="0" customWidth="1"/>
    <col min="4" max="4" width="13.625" style="0" customWidth="1"/>
    <col min="5" max="5" width="5.375" style="0" customWidth="1"/>
    <col min="6" max="6" width="7.25390625" style="0" customWidth="1"/>
    <col min="7" max="7" width="12.625" style="0" customWidth="1"/>
    <col min="8" max="8" width="8.25390625" style="0" customWidth="1"/>
    <col min="9" max="10" width="5.00390625" style="0" customWidth="1"/>
    <col min="11" max="11" width="5.625" style="0" customWidth="1"/>
    <col min="12" max="12" width="4.625" style="0" customWidth="1"/>
    <col min="13" max="13" width="4.875" style="0" customWidth="1"/>
    <col min="14" max="14" width="5.75390625" style="0" customWidth="1"/>
    <col min="15" max="15" width="5.25390625" style="0" customWidth="1"/>
  </cols>
  <sheetData>
    <row r="1" spans="1:15" ht="12.75">
      <c r="A1" s="117" t="s">
        <v>31</v>
      </c>
      <c r="B1" s="118"/>
      <c r="C1" s="119"/>
      <c r="D1" s="38" t="s">
        <v>30</v>
      </c>
      <c r="E1" s="115"/>
      <c r="F1" s="115"/>
      <c r="G1" s="115"/>
      <c r="H1" s="39" t="s">
        <v>38</v>
      </c>
      <c r="I1" s="40" t="s">
        <v>32</v>
      </c>
      <c r="J1" s="40"/>
      <c r="K1" s="41"/>
      <c r="L1" s="42"/>
      <c r="M1" s="117" t="s">
        <v>33</v>
      </c>
      <c r="N1" s="119"/>
      <c r="O1" s="3"/>
    </row>
    <row r="2" spans="1:15" s="1" customFormat="1" ht="13.5" customHeight="1" thickBot="1">
      <c r="A2" s="143" t="s">
        <v>21</v>
      </c>
      <c r="B2" s="144"/>
      <c r="C2" s="145"/>
      <c r="D2" s="43" t="s">
        <v>29</v>
      </c>
      <c r="E2" s="116"/>
      <c r="F2" s="116"/>
      <c r="G2" s="116"/>
      <c r="H2" s="37"/>
      <c r="I2" s="148" t="s">
        <v>23</v>
      </c>
      <c r="J2" s="148"/>
      <c r="K2" s="148"/>
      <c r="L2" s="149"/>
      <c r="M2" s="146"/>
      <c r="N2" s="147"/>
      <c r="O2" s="4"/>
    </row>
    <row r="3" spans="1:15" s="2" customFormat="1" ht="9.75" customHeight="1">
      <c r="A3" s="136" t="s">
        <v>0</v>
      </c>
      <c r="B3" s="137"/>
      <c r="C3" s="132" t="s">
        <v>7</v>
      </c>
      <c r="D3" s="133" t="s">
        <v>1</v>
      </c>
      <c r="E3" s="44"/>
      <c r="F3" s="130" t="s">
        <v>27</v>
      </c>
      <c r="G3" s="130" t="s">
        <v>28</v>
      </c>
      <c r="H3" s="45"/>
      <c r="I3" s="135" t="s">
        <v>35</v>
      </c>
      <c r="J3" s="135"/>
      <c r="K3" s="135"/>
      <c r="L3" s="135"/>
      <c r="M3" s="135"/>
      <c r="N3" s="150" t="s">
        <v>20</v>
      </c>
      <c r="O3" s="5"/>
    </row>
    <row r="4" spans="1:15" s="2" customFormat="1" ht="19.5" customHeight="1" thickBot="1">
      <c r="A4" s="136"/>
      <c r="B4" s="137"/>
      <c r="C4" s="132"/>
      <c r="D4" s="134"/>
      <c r="E4" s="84" t="s">
        <v>24</v>
      </c>
      <c r="F4" s="131"/>
      <c r="G4" s="131"/>
      <c r="H4" s="46"/>
      <c r="I4" s="47" t="s">
        <v>40</v>
      </c>
      <c r="J4" s="47" t="s">
        <v>41</v>
      </c>
      <c r="K4" s="47" t="s">
        <v>36</v>
      </c>
      <c r="L4" s="47" t="s">
        <v>37</v>
      </c>
      <c r="M4" s="48" t="s">
        <v>2</v>
      </c>
      <c r="N4" s="151"/>
      <c r="O4" s="5"/>
    </row>
    <row r="5" spans="1:15" ht="19.5" customHeight="1" thickBot="1">
      <c r="A5" s="120" t="s">
        <v>9</v>
      </c>
      <c r="B5" s="49" t="s">
        <v>3</v>
      </c>
      <c r="C5" s="82" t="s">
        <v>39</v>
      </c>
      <c r="D5" s="76" t="s">
        <v>22</v>
      </c>
      <c r="E5" s="83">
        <v>32</v>
      </c>
      <c r="F5" s="85">
        <f>ROUNDUP(M7/E5,1)</f>
        <v>0</v>
      </c>
      <c r="G5" s="19"/>
      <c r="H5" s="50" t="s">
        <v>8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29">
        <v>0</v>
      </c>
      <c r="O5" s="3"/>
    </row>
    <row r="6" spans="1:15" ht="20.25" customHeight="1" thickBot="1">
      <c r="A6" s="121"/>
      <c r="B6" s="51" t="s">
        <v>3</v>
      </c>
      <c r="C6" s="69">
        <v>0.01</v>
      </c>
      <c r="D6" s="9" t="s">
        <v>22</v>
      </c>
      <c r="E6" s="18">
        <v>32</v>
      </c>
      <c r="F6" s="10">
        <f>ROUNDUP(I7/E6,1)</f>
        <v>0</v>
      </c>
      <c r="G6" s="20"/>
      <c r="H6" s="52" t="s">
        <v>25</v>
      </c>
      <c r="I6" s="6"/>
      <c r="J6" s="6"/>
      <c r="K6" s="6"/>
      <c r="L6" s="6"/>
      <c r="M6" s="6"/>
      <c r="N6" s="30"/>
      <c r="O6" s="3"/>
    </row>
    <row r="7" spans="1:15" ht="18" customHeight="1" thickBot="1">
      <c r="A7" s="122"/>
      <c r="B7" s="51" t="s">
        <v>10</v>
      </c>
      <c r="C7" s="23"/>
      <c r="D7" s="24"/>
      <c r="E7" s="25"/>
      <c r="F7" s="26" t="e">
        <f>ROUNDUP(I8/E7,1)</f>
        <v>#DIV/0!</v>
      </c>
      <c r="G7" s="13"/>
      <c r="H7" s="140"/>
      <c r="I7" s="54">
        <f>(J5*1)+(K5*1.5)+((L5+M5+N5)*2)</f>
        <v>0</v>
      </c>
      <c r="J7" s="55" t="s">
        <v>11</v>
      </c>
      <c r="K7" s="71">
        <f>(I5*0.5)+(J5*0.5)+(K5*0.5)+((L5+M5+N5)*1)</f>
        <v>0</v>
      </c>
      <c r="L7" s="106" t="s">
        <v>47</v>
      </c>
      <c r="M7" s="71">
        <f>I5</f>
        <v>0</v>
      </c>
      <c r="N7" s="109" t="s">
        <v>11</v>
      </c>
      <c r="O7" s="107"/>
    </row>
    <row r="8" spans="1:17" ht="19.5" customHeight="1" thickBot="1">
      <c r="A8" s="122"/>
      <c r="B8" s="51" t="s">
        <v>5</v>
      </c>
      <c r="C8" s="15"/>
      <c r="D8" s="9" t="s">
        <v>34</v>
      </c>
      <c r="E8" s="18"/>
      <c r="F8" s="10" t="e">
        <f>ROUNDUP(I9/E8,1)</f>
        <v>#DIV/0!</v>
      </c>
      <c r="G8" s="13"/>
      <c r="H8" s="141"/>
      <c r="I8" s="54">
        <f>(I5+J5)*1+(K5+L5+M5+N5)*2</f>
        <v>0</v>
      </c>
      <c r="J8" s="55" t="s">
        <v>12</v>
      </c>
      <c r="L8" s="126" t="s">
        <v>48</v>
      </c>
      <c r="M8" s="126"/>
      <c r="N8" s="127"/>
      <c r="O8" s="108"/>
      <c r="P8" s="94"/>
      <c r="Q8" s="94"/>
    </row>
    <row r="9" spans="1:15" ht="27" customHeight="1" thickBot="1">
      <c r="A9" s="123"/>
      <c r="B9" s="53" t="s">
        <v>6</v>
      </c>
      <c r="C9" s="75"/>
      <c r="D9" s="79"/>
      <c r="E9" s="17"/>
      <c r="F9" s="11" t="e">
        <f>ROUNDUP(K7/E9,1)</f>
        <v>#DIV/0!</v>
      </c>
      <c r="G9" s="36"/>
      <c r="H9" s="142"/>
      <c r="I9" s="56">
        <f>((I5+J5+K5)*1)+(L5*2)+((M5+N5)*4)</f>
        <v>0</v>
      </c>
      <c r="J9" s="57" t="s">
        <v>46</v>
      </c>
      <c r="K9" s="105"/>
      <c r="L9" s="128"/>
      <c r="M9" s="128"/>
      <c r="N9" s="129"/>
      <c r="O9" s="95"/>
    </row>
    <row r="10" spans="1:15" ht="16.5" customHeight="1" thickBot="1">
      <c r="A10" s="120" t="s">
        <v>13</v>
      </c>
      <c r="B10" s="49" t="s">
        <v>3</v>
      </c>
      <c r="C10" s="27" t="s">
        <v>39</v>
      </c>
      <c r="D10" s="68" t="s">
        <v>22</v>
      </c>
      <c r="E10" s="81">
        <v>32</v>
      </c>
      <c r="F10" s="85">
        <f>ROUNDUP(L12/E10,1)</f>
        <v>0</v>
      </c>
      <c r="G10" s="21"/>
      <c r="H10" s="60" t="s">
        <v>8</v>
      </c>
      <c r="I10" s="7">
        <v>0</v>
      </c>
      <c r="J10" s="8">
        <v>0</v>
      </c>
      <c r="K10" s="8">
        <v>0</v>
      </c>
      <c r="L10" s="8">
        <v>0</v>
      </c>
      <c r="M10" s="8">
        <v>0</v>
      </c>
      <c r="N10" s="29">
        <v>0</v>
      </c>
      <c r="O10" s="3"/>
    </row>
    <row r="11" spans="1:15" ht="16.5" customHeight="1" thickBot="1">
      <c r="A11" s="121"/>
      <c r="B11" s="51" t="s">
        <v>3</v>
      </c>
      <c r="C11" s="14">
        <v>0.01</v>
      </c>
      <c r="D11" s="9" t="s">
        <v>22</v>
      </c>
      <c r="E11" s="16">
        <v>32</v>
      </c>
      <c r="F11" s="10">
        <f>ROUNDUP(I12/E11,1)</f>
        <v>0</v>
      </c>
      <c r="G11" s="22"/>
      <c r="H11" s="61" t="s">
        <v>25</v>
      </c>
      <c r="I11" s="7"/>
      <c r="J11" s="7"/>
      <c r="K11" s="8"/>
      <c r="L11" s="8"/>
      <c r="M11" s="8"/>
      <c r="N11" s="29"/>
      <c r="O11" s="3"/>
    </row>
    <row r="12" spans="1:15" ht="16.5" customHeight="1" thickBot="1">
      <c r="A12" s="122"/>
      <c r="B12" s="51" t="s">
        <v>4</v>
      </c>
      <c r="C12" s="15"/>
      <c r="D12" s="9"/>
      <c r="E12" s="16"/>
      <c r="F12" s="10" t="e">
        <f>ROUNDUP(I13/E12,1)</f>
        <v>#DIV/0!</v>
      </c>
      <c r="G12" s="12"/>
      <c r="H12" s="110"/>
      <c r="I12" s="86">
        <f>(J10*1)+(K10*1)+((L10+M10+N10)*2)</f>
        <v>0</v>
      </c>
      <c r="J12" s="100" t="s">
        <v>11</v>
      </c>
      <c r="K12" s="101"/>
      <c r="L12" s="71">
        <f>I10</f>
        <v>0</v>
      </c>
      <c r="M12" s="90" t="s">
        <v>11</v>
      </c>
      <c r="N12" s="92"/>
      <c r="O12" s="3"/>
    </row>
    <row r="13" spans="1:16" ht="16.5" customHeight="1" thickBot="1">
      <c r="A13" s="122"/>
      <c r="B13" s="51" t="s">
        <v>42</v>
      </c>
      <c r="C13" s="15"/>
      <c r="D13" s="32"/>
      <c r="E13" s="17"/>
      <c r="F13" s="11" t="e">
        <f>ROUNDUP(I13/E13,1)</f>
        <v>#DIV/0!</v>
      </c>
      <c r="G13" s="12"/>
      <c r="H13" s="111"/>
      <c r="I13" s="88">
        <f>((I10+J10+K10)*2)+((L10+M10+N10)*3)</f>
        <v>0</v>
      </c>
      <c r="J13" s="100" t="s">
        <v>12</v>
      </c>
      <c r="K13" s="99"/>
      <c r="L13" s="124" t="s">
        <v>44</v>
      </c>
      <c r="M13" s="124"/>
      <c r="N13" s="125"/>
      <c r="O13" s="87"/>
      <c r="P13" s="1"/>
    </row>
    <row r="14" spans="1:15" ht="16.5" customHeight="1" thickBot="1">
      <c r="A14" s="122"/>
      <c r="B14" s="51" t="s">
        <v>5</v>
      </c>
      <c r="C14" s="15"/>
      <c r="D14" s="32" t="s">
        <v>34</v>
      </c>
      <c r="E14" s="17"/>
      <c r="F14" s="11" t="e">
        <f>ROUNDUP(I14/E14,1)</f>
        <v>#DIV/0!</v>
      </c>
      <c r="G14" s="12"/>
      <c r="H14" s="111"/>
      <c r="I14" s="88">
        <f>((I10+J10+K10)*1)+((L10+M10+N10)*2)</f>
        <v>0</v>
      </c>
      <c r="J14" s="100" t="s">
        <v>15</v>
      </c>
      <c r="K14" s="104"/>
      <c r="L14" s="124"/>
      <c r="M14" s="124"/>
      <c r="N14" s="125"/>
      <c r="O14" s="3"/>
    </row>
    <row r="15" spans="1:15" ht="16.5" customHeight="1" thickBot="1">
      <c r="A15" s="123"/>
      <c r="B15" s="53" t="s">
        <v>6</v>
      </c>
      <c r="C15" s="75"/>
      <c r="D15" s="77"/>
      <c r="E15" s="17"/>
      <c r="F15" s="11" t="e">
        <f>ROUNDUP(I15/E15,1)</f>
        <v>#DIV/0!</v>
      </c>
      <c r="G15" s="12"/>
      <c r="H15" s="112"/>
      <c r="I15" s="89">
        <f>((I10+J10+K10)*0.5)+((L10+M10+N10)*1)</f>
        <v>0</v>
      </c>
      <c r="J15" s="102" t="s">
        <v>14</v>
      </c>
      <c r="K15" s="101"/>
      <c r="L15" s="57"/>
      <c r="M15" s="58"/>
      <c r="N15" s="59"/>
      <c r="O15" s="3"/>
    </row>
    <row r="16" spans="1:15" ht="16.5" customHeight="1" thickBot="1">
      <c r="A16" s="120" t="s">
        <v>19</v>
      </c>
      <c r="B16" s="49" t="s">
        <v>3</v>
      </c>
      <c r="C16" s="74" t="s">
        <v>39</v>
      </c>
      <c r="D16" s="76" t="s">
        <v>22</v>
      </c>
      <c r="E16" s="18">
        <v>32</v>
      </c>
      <c r="F16" s="85">
        <f>ROUNDUP(L18/E16,1)</f>
        <v>0</v>
      </c>
      <c r="G16" s="21"/>
      <c r="H16" s="50" t="s">
        <v>8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29">
        <v>0</v>
      </c>
      <c r="O16" s="3"/>
    </row>
    <row r="17" spans="1:15" ht="16.5" customHeight="1" thickBot="1">
      <c r="A17" s="121"/>
      <c r="B17" s="51" t="s">
        <v>3</v>
      </c>
      <c r="C17" s="69">
        <v>0.01</v>
      </c>
      <c r="D17" s="9" t="s">
        <v>22</v>
      </c>
      <c r="E17" s="18">
        <v>32</v>
      </c>
      <c r="F17" s="85">
        <f>ROUNDUP(I18/E17,1)</f>
        <v>0</v>
      </c>
      <c r="G17" s="22"/>
      <c r="H17" s="52" t="s">
        <v>25</v>
      </c>
      <c r="I17" s="8"/>
      <c r="J17" s="8"/>
      <c r="K17" s="8"/>
      <c r="L17" s="8"/>
      <c r="M17" s="8"/>
      <c r="N17" s="29"/>
      <c r="O17" s="3"/>
    </row>
    <row r="18" spans="1:15" ht="16.5" customHeight="1" thickBot="1">
      <c r="A18" s="122"/>
      <c r="B18" s="51" t="s">
        <v>4</v>
      </c>
      <c r="C18" s="23"/>
      <c r="D18" s="24"/>
      <c r="E18" s="25"/>
      <c r="F18" s="26" t="e">
        <f>ROUNDUP(I19/E18,1)</f>
        <v>#DIV/0!</v>
      </c>
      <c r="G18" s="12"/>
      <c r="H18" s="110"/>
      <c r="I18" s="54">
        <f>(J16*1)+(K16*1.5)+((L16+M16+N16)*2)</f>
        <v>0</v>
      </c>
      <c r="J18" s="90" t="s">
        <v>11</v>
      </c>
      <c r="K18" s="91"/>
      <c r="L18" s="71">
        <f>I16</f>
        <v>0</v>
      </c>
      <c r="M18" s="90" t="s">
        <v>11</v>
      </c>
      <c r="N18" s="92"/>
      <c r="O18" s="3"/>
    </row>
    <row r="19" spans="1:15" ht="16.5" customHeight="1" thickBot="1">
      <c r="A19" s="122"/>
      <c r="B19" s="51" t="s">
        <v>43</v>
      </c>
      <c r="C19" s="23"/>
      <c r="D19" s="24"/>
      <c r="E19" s="25"/>
      <c r="F19" s="26" t="e">
        <f>ROUNDUP(I20/E19,1)</f>
        <v>#DIV/0!</v>
      </c>
      <c r="G19" s="12"/>
      <c r="H19" s="111"/>
      <c r="I19" s="86">
        <f>((I16+J16*1)+(K16*2)+(L16+M16+N16)*4)/2</f>
        <v>0</v>
      </c>
      <c r="J19" s="90" t="s">
        <v>12</v>
      </c>
      <c r="K19" s="98"/>
      <c r="L19" s="113" t="s">
        <v>45</v>
      </c>
      <c r="M19" s="113"/>
      <c r="N19" s="114"/>
      <c r="O19" s="3"/>
    </row>
    <row r="20" spans="1:15" ht="16.5" customHeight="1" thickBot="1">
      <c r="A20" s="122"/>
      <c r="B20" s="51" t="s">
        <v>5</v>
      </c>
      <c r="C20" s="15"/>
      <c r="D20" s="32" t="s">
        <v>34</v>
      </c>
      <c r="E20" s="17"/>
      <c r="F20" s="11" t="e">
        <f>ROUNDUP(I21/E20,1)</f>
        <v>#DIV/0!</v>
      </c>
      <c r="G20" s="12"/>
      <c r="H20" s="111"/>
      <c r="I20" s="54">
        <f>((I16*0.5)+(J16*0.5)+(K16+L16+M16+N16)*1)</f>
        <v>0</v>
      </c>
      <c r="J20" s="90" t="s">
        <v>12</v>
      </c>
      <c r="K20" s="98"/>
      <c r="L20" s="113"/>
      <c r="M20" s="113"/>
      <c r="N20" s="114"/>
      <c r="O20" s="3"/>
    </row>
    <row r="21" spans="1:15" ht="16.5" customHeight="1" thickBot="1">
      <c r="A21" s="122"/>
      <c r="B21" s="51" t="s">
        <v>6</v>
      </c>
      <c r="C21" s="15"/>
      <c r="D21" s="32"/>
      <c r="E21" s="17"/>
      <c r="F21" s="11" t="e">
        <f>ROUNDUP(I22/E21,1)</f>
        <v>#DIV/0!</v>
      </c>
      <c r="G21" s="12"/>
      <c r="H21" s="111"/>
      <c r="I21" s="54">
        <f>((I16+J16+K16)*1)+(L16*2)+((M16+N16)*4)</f>
        <v>0</v>
      </c>
      <c r="J21" s="90" t="s">
        <v>15</v>
      </c>
      <c r="K21" s="98"/>
      <c r="L21" s="113"/>
      <c r="M21" s="113"/>
      <c r="N21" s="114"/>
      <c r="O21" s="3"/>
    </row>
    <row r="22" spans="1:15" ht="16.5" customHeight="1" thickBot="1">
      <c r="A22" s="123"/>
      <c r="B22" s="72" t="s">
        <v>26</v>
      </c>
      <c r="C22" s="33"/>
      <c r="D22" s="67"/>
      <c r="E22" s="34"/>
      <c r="F22" s="35"/>
      <c r="G22" s="36"/>
      <c r="H22" s="112"/>
      <c r="I22" s="56">
        <f>(I16*1)+(J16*1)+(K16*1.5)+((L16+M16+N16)*2)</f>
        <v>0</v>
      </c>
      <c r="J22" s="93" t="s">
        <v>14</v>
      </c>
      <c r="K22" s="91"/>
      <c r="L22" s="66"/>
      <c r="M22" s="58"/>
      <c r="N22" s="59"/>
      <c r="O22" s="3"/>
    </row>
    <row r="23" spans="1:15" ht="16.5" customHeight="1" thickBot="1">
      <c r="A23" s="120" t="s">
        <v>16</v>
      </c>
      <c r="B23" s="49" t="s">
        <v>3</v>
      </c>
      <c r="C23" s="27" t="s">
        <v>39</v>
      </c>
      <c r="D23" s="28" t="s">
        <v>22</v>
      </c>
      <c r="E23" s="16">
        <v>32</v>
      </c>
      <c r="F23" s="10">
        <f>ROUNDUP(L25/E23,1)</f>
        <v>0</v>
      </c>
      <c r="G23" s="21"/>
      <c r="H23" s="60" t="s">
        <v>8</v>
      </c>
      <c r="I23" s="7">
        <v>0</v>
      </c>
      <c r="J23" s="7">
        <v>0</v>
      </c>
      <c r="K23" s="8">
        <v>0</v>
      </c>
      <c r="L23" s="8">
        <v>0</v>
      </c>
      <c r="M23" s="8">
        <v>0</v>
      </c>
      <c r="N23" s="29">
        <v>0</v>
      </c>
      <c r="O23" s="3"/>
    </row>
    <row r="24" spans="1:15" ht="16.5" customHeight="1" thickBot="1">
      <c r="A24" s="121"/>
      <c r="B24" s="51" t="s">
        <v>3</v>
      </c>
      <c r="C24" s="14">
        <v>0.01</v>
      </c>
      <c r="D24" s="9" t="s">
        <v>22</v>
      </c>
      <c r="E24" s="16">
        <v>32</v>
      </c>
      <c r="F24" s="10">
        <f>ROUNDUP(I25/E24,1)</f>
        <v>0</v>
      </c>
      <c r="G24" s="22"/>
      <c r="H24" s="61" t="s">
        <v>25</v>
      </c>
      <c r="I24" s="7"/>
      <c r="J24" s="7"/>
      <c r="K24" s="8"/>
      <c r="L24" s="8"/>
      <c r="M24" s="8"/>
      <c r="N24" s="29"/>
      <c r="O24" s="3"/>
    </row>
    <row r="25" spans="1:15" ht="16.5" customHeight="1" thickBot="1">
      <c r="A25" s="122"/>
      <c r="B25" s="51" t="s">
        <v>4</v>
      </c>
      <c r="C25" s="15"/>
      <c r="D25" s="9"/>
      <c r="E25" s="16"/>
      <c r="F25" s="10" t="e">
        <f>ROUNDUP(I26/E25,1)</f>
        <v>#DIV/0!</v>
      </c>
      <c r="G25" s="12"/>
      <c r="H25" s="110"/>
      <c r="I25" s="54">
        <f>(J23*1)+(K23*1)+((L23+M23+N23)*2)</f>
        <v>0</v>
      </c>
      <c r="J25" s="55" t="s">
        <v>11</v>
      </c>
      <c r="L25" s="71">
        <f>I23</f>
        <v>0</v>
      </c>
      <c r="M25" s="55" t="s">
        <v>11</v>
      </c>
      <c r="N25" s="63"/>
      <c r="O25" s="3"/>
    </row>
    <row r="26" spans="1:15" ht="16.5" customHeight="1" thickBot="1">
      <c r="A26" s="122"/>
      <c r="B26" s="51" t="s">
        <v>42</v>
      </c>
      <c r="C26" s="15"/>
      <c r="D26" s="32"/>
      <c r="E26" s="17"/>
      <c r="F26" s="11" t="e">
        <f>ROUNDUP(I26/E26,1)</f>
        <v>#DIV/0!</v>
      </c>
      <c r="G26" s="12"/>
      <c r="H26" s="111"/>
      <c r="I26" s="62">
        <f>((I23+J23+K23)*2)+((L23+M23+N23)*3)</f>
        <v>0</v>
      </c>
      <c r="J26" s="55" t="s">
        <v>12</v>
      </c>
      <c r="K26" s="96"/>
      <c r="L26" s="124" t="s">
        <v>44</v>
      </c>
      <c r="M26" s="124"/>
      <c r="N26" s="125"/>
      <c r="O26" s="3"/>
    </row>
    <row r="27" spans="1:15" ht="16.5" customHeight="1" thickBot="1">
      <c r="A27" s="122"/>
      <c r="B27" s="51" t="s">
        <v>5</v>
      </c>
      <c r="C27" s="15"/>
      <c r="D27" s="32" t="s">
        <v>34</v>
      </c>
      <c r="E27" s="17"/>
      <c r="F27" s="11" t="e">
        <f>ROUNDUP(I27/E27,1)</f>
        <v>#DIV/0!</v>
      </c>
      <c r="G27" s="12"/>
      <c r="H27" s="111"/>
      <c r="I27" s="62">
        <f>((I23+J23+K23)*1)+((L23+M23+N23)*2)</f>
        <v>0</v>
      </c>
      <c r="J27" s="55" t="s">
        <v>15</v>
      </c>
      <c r="K27" s="96"/>
      <c r="L27" s="124"/>
      <c r="M27" s="124"/>
      <c r="N27" s="125"/>
      <c r="O27" s="3"/>
    </row>
    <row r="28" spans="1:15" ht="16.5" customHeight="1" thickBot="1">
      <c r="A28" s="123"/>
      <c r="B28" s="53" t="s">
        <v>6</v>
      </c>
      <c r="C28" s="75"/>
      <c r="D28" s="77"/>
      <c r="E28" s="78"/>
      <c r="F28" s="11" t="e">
        <f>ROUNDUP(I28/E28,1)</f>
        <v>#DIV/0!</v>
      </c>
      <c r="G28" s="12"/>
      <c r="H28" s="112"/>
      <c r="I28" s="64">
        <f>((I23+J23+K23)*0.5)+((L23+M23+N23)*1)</f>
        <v>0</v>
      </c>
      <c r="J28" s="65" t="s">
        <v>14</v>
      </c>
      <c r="L28" s="57"/>
      <c r="M28" s="58"/>
      <c r="N28" s="59"/>
      <c r="O28" s="3"/>
    </row>
    <row r="29" spans="1:15" ht="16.5" customHeight="1" thickBot="1">
      <c r="A29" s="120" t="s">
        <v>17</v>
      </c>
      <c r="B29" s="49" t="s">
        <v>3</v>
      </c>
      <c r="C29" s="74" t="s">
        <v>39</v>
      </c>
      <c r="D29" s="76" t="s">
        <v>22</v>
      </c>
      <c r="E29" s="18">
        <v>32</v>
      </c>
      <c r="F29" s="85">
        <f>ROUNDUP(L31/E29,1)</f>
        <v>0</v>
      </c>
      <c r="G29" s="21"/>
      <c r="H29" s="50" t="s">
        <v>8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29">
        <v>0</v>
      </c>
      <c r="O29" s="3"/>
    </row>
    <row r="30" spans="1:15" ht="16.5" customHeight="1" thickBot="1">
      <c r="A30" s="121"/>
      <c r="B30" s="51" t="s">
        <v>3</v>
      </c>
      <c r="C30" s="69">
        <v>0.01</v>
      </c>
      <c r="D30" s="9" t="s">
        <v>22</v>
      </c>
      <c r="E30" s="18">
        <v>32</v>
      </c>
      <c r="F30" s="85">
        <f>ROUNDUP(I31/E30,1)</f>
        <v>0</v>
      </c>
      <c r="G30" s="22"/>
      <c r="H30" s="52" t="s">
        <v>25</v>
      </c>
      <c r="I30" s="8"/>
      <c r="J30" s="8"/>
      <c r="K30" s="8"/>
      <c r="L30" s="8"/>
      <c r="M30" s="8"/>
      <c r="N30" s="29"/>
      <c r="O30" s="3"/>
    </row>
    <row r="31" spans="1:14" ht="16.5" customHeight="1" thickBot="1">
      <c r="A31" s="122"/>
      <c r="B31" s="51" t="s">
        <v>4</v>
      </c>
      <c r="C31" s="23"/>
      <c r="D31" s="24"/>
      <c r="E31" s="25"/>
      <c r="F31" s="26" t="e">
        <f>ROUNDUP(I32/E31,1)</f>
        <v>#DIV/0!</v>
      </c>
      <c r="G31" s="12"/>
      <c r="H31" s="110"/>
      <c r="I31" s="54">
        <f>(J29*1)+(K29*1.5)+((L29+M29+N29)*2)</f>
        <v>0</v>
      </c>
      <c r="J31" s="55" t="s">
        <v>11</v>
      </c>
      <c r="L31" s="71">
        <f>I29</f>
        <v>0</v>
      </c>
      <c r="M31" s="55" t="s">
        <v>11</v>
      </c>
      <c r="N31" s="63"/>
    </row>
    <row r="32" spans="1:14" ht="16.5" customHeight="1" thickBot="1">
      <c r="A32" s="122"/>
      <c r="B32" s="51" t="s">
        <v>43</v>
      </c>
      <c r="C32" s="23"/>
      <c r="D32" s="24"/>
      <c r="E32" s="25"/>
      <c r="F32" s="26" t="e">
        <f>ROUNDUP(I33/E32,1)</f>
        <v>#DIV/0!</v>
      </c>
      <c r="G32" s="12"/>
      <c r="H32" s="111"/>
      <c r="I32" s="86">
        <f>((I29+J29*1)+(K29*2)+(L29+M29+N29)*4)/2</f>
        <v>0</v>
      </c>
      <c r="J32" s="55" t="s">
        <v>12</v>
      </c>
      <c r="K32" s="97"/>
      <c r="L32" s="113" t="s">
        <v>45</v>
      </c>
      <c r="M32" s="113"/>
      <c r="N32" s="114"/>
    </row>
    <row r="33" spans="1:14" ht="16.5" customHeight="1" thickBot="1">
      <c r="A33" s="122"/>
      <c r="B33" s="51" t="s">
        <v>5</v>
      </c>
      <c r="C33" s="15"/>
      <c r="D33" s="32" t="s">
        <v>34</v>
      </c>
      <c r="E33" s="17"/>
      <c r="F33" s="11" t="e">
        <f>ROUNDUP(I34/E33,1)</f>
        <v>#DIV/0!</v>
      </c>
      <c r="G33" s="12"/>
      <c r="H33" s="111"/>
      <c r="I33" s="54">
        <f>((I29*0.5)+(J29*0.5)+(K29+L29+M29+N29)*1)</f>
        <v>0</v>
      </c>
      <c r="J33" s="55" t="s">
        <v>12</v>
      </c>
      <c r="K33" s="97"/>
      <c r="L33" s="113"/>
      <c r="M33" s="113"/>
      <c r="N33" s="114"/>
    </row>
    <row r="34" spans="1:14" ht="16.5" customHeight="1" thickBot="1">
      <c r="A34" s="122"/>
      <c r="B34" s="51" t="s">
        <v>6</v>
      </c>
      <c r="C34" s="15"/>
      <c r="D34" s="32"/>
      <c r="E34" s="17"/>
      <c r="F34" s="11" t="e">
        <f>ROUNDUP(I35/E34,1)</f>
        <v>#DIV/0!</v>
      </c>
      <c r="G34" s="12"/>
      <c r="H34" s="111"/>
      <c r="I34" s="54">
        <f>((I29+J29+K29)*1)+(L29*2)+((M29+N29)*4)</f>
        <v>0</v>
      </c>
      <c r="J34" s="55" t="s">
        <v>15</v>
      </c>
      <c r="K34" s="97"/>
      <c r="L34" s="113"/>
      <c r="M34" s="113"/>
      <c r="N34" s="114"/>
    </row>
    <row r="35" spans="1:14" ht="16.5" customHeight="1" thickBot="1">
      <c r="A35" s="123"/>
      <c r="B35" s="72" t="s">
        <v>26</v>
      </c>
      <c r="C35" s="33"/>
      <c r="D35" s="67"/>
      <c r="E35" s="34"/>
      <c r="F35" s="35"/>
      <c r="G35" s="36"/>
      <c r="H35" s="112"/>
      <c r="I35" s="56">
        <f>(I29*1)+(J29*1)+(K29*1.5)+((L29+M29+N29)*2)</f>
        <v>0</v>
      </c>
      <c r="J35" s="65" t="s">
        <v>14</v>
      </c>
      <c r="L35" s="66"/>
      <c r="M35" s="58"/>
      <c r="N35" s="59"/>
    </row>
    <row r="36" spans="1:14" ht="16.5" customHeight="1" thickBot="1">
      <c r="A36" s="120" t="s">
        <v>18</v>
      </c>
      <c r="B36" s="49" t="s">
        <v>3</v>
      </c>
      <c r="C36" s="27" t="s">
        <v>39</v>
      </c>
      <c r="D36" s="28" t="s">
        <v>22</v>
      </c>
      <c r="E36" s="16">
        <v>32</v>
      </c>
      <c r="F36" s="10">
        <f>ROUNDUP(L38/E36,1)</f>
        <v>0</v>
      </c>
      <c r="G36" s="21"/>
      <c r="H36" s="60" t="s">
        <v>8</v>
      </c>
      <c r="I36" s="7">
        <v>0</v>
      </c>
      <c r="J36" s="7">
        <v>0</v>
      </c>
      <c r="K36" s="8">
        <v>0</v>
      </c>
      <c r="L36" s="8">
        <v>0</v>
      </c>
      <c r="M36" s="8">
        <v>0</v>
      </c>
      <c r="N36" s="29">
        <v>0</v>
      </c>
    </row>
    <row r="37" spans="1:14" ht="16.5" customHeight="1" thickBot="1">
      <c r="A37" s="121"/>
      <c r="B37" s="51" t="s">
        <v>3</v>
      </c>
      <c r="C37" s="14">
        <v>0.01</v>
      </c>
      <c r="D37" s="9" t="s">
        <v>22</v>
      </c>
      <c r="E37" s="16">
        <v>32</v>
      </c>
      <c r="F37" s="10">
        <f>ROUNDUP(I38/E37,1)</f>
        <v>0</v>
      </c>
      <c r="G37" s="22"/>
      <c r="H37" s="61" t="s">
        <v>25</v>
      </c>
      <c r="I37" s="7"/>
      <c r="J37" s="7"/>
      <c r="K37" s="8"/>
      <c r="L37" s="8"/>
      <c r="M37" s="8"/>
      <c r="N37" s="31"/>
    </row>
    <row r="38" spans="1:14" ht="16.5" customHeight="1" thickBot="1">
      <c r="A38" s="122"/>
      <c r="B38" s="51" t="s">
        <v>4</v>
      </c>
      <c r="C38" s="15"/>
      <c r="D38" s="9"/>
      <c r="E38" s="16"/>
      <c r="F38" s="10" t="e">
        <f>ROUNDUP(I39/E38,1)</f>
        <v>#DIV/0!</v>
      </c>
      <c r="G38" s="12"/>
      <c r="H38" s="110"/>
      <c r="I38" s="54">
        <f>(J36*1)+(K36*1)+((L36+M36+N36)*2)</f>
        <v>0</v>
      </c>
      <c r="J38" s="55" t="s">
        <v>11</v>
      </c>
      <c r="L38" s="71">
        <f>I36</f>
        <v>0</v>
      </c>
      <c r="M38" s="55" t="s">
        <v>11</v>
      </c>
      <c r="N38" s="63"/>
    </row>
    <row r="39" spans="1:14" ht="16.5" customHeight="1" thickBot="1">
      <c r="A39" s="122"/>
      <c r="B39" s="51" t="s">
        <v>42</v>
      </c>
      <c r="C39" s="15"/>
      <c r="D39" s="32"/>
      <c r="E39" s="17"/>
      <c r="F39" s="11" t="e">
        <f>ROUNDUP(I39/E39,1)</f>
        <v>#DIV/0!</v>
      </c>
      <c r="G39" s="12"/>
      <c r="H39" s="111"/>
      <c r="I39" s="62">
        <f>((I36+J36+K36)*2)+((L36+M36+N36)*3)</f>
        <v>0</v>
      </c>
      <c r="J39" s="55" t="s">
        <v>12</v>
      </c>
      <c r="K39" s="103"/>
      <c r="L39" s="138" t="s">
        <v>44</v>
      </c>
      <c r="M39" s="138"/>
      <c r="N39" s="139"/>
    </row>
    <row r="40" spans="1:14" ht="16.5" customHeight="1" thickBot="1">
      <c r="A40" s="122"/>
      <c r="B40" s="51" t="s">
        <v>5</v>
      </c>
      <c r="C40" s="15"/>
      <c r="D40" s="32" t="s">
        <v>34</v>
      </c>
      <c r="E40" s="17"/>
      <c r="F40" s="11" t="e">
        <f>ROUNDUP(I40/E40,1)</f>
        <v>#DIV/0!</v>
      </c>
      <c r="G40" s="12"/>
      <c r="H40" s="111"/>
      <c r="I40" s="62">
        <f>((I36+J36+K36)*1)+((L36+M36+N36)*2)</f>
        <v>0</v>
      </c>
      <c r="J40" s="55" t="s">
        <v>15</v>
      </c>
      <c r="K40" s="103"/>
      <c r="L40" s="138"/>
      <c r="M40" s="138"/>
      <c r="N40" s="139"/>
    </row>
    <row r="41" spans="1:14" ht="16.5" customHeight="1" thickBot="1">
      <c r="A41" s="123"/>
      <c r="B41" s="53" t="s">
        <v>6</v>
      </c>
      <c r="C41" s="75"/>
      <c r="D41" s="77"/>
      <c r="E41" s="17"/>
      <c r="F41" s="11" t="e">
        <f>ROUNDUP(I41/E41,1)</f>
        <v>#DIV/0!</v>
      </c>
      <c r="G41" s="80"/>
      <c r="H41" s="112"/>
      <c r="I41" s="64">
        <f>((I36+J36+K36)*0.5)+((L36+M36+N36)*1)</f>
        <v>0</v>
      </c>
      <c r="J41" s="65" t="s">
        <v>14</v>
      </c>
      <c r="K41" s="70"/>
      <c r="L41" s="57"/>
      <c r="M41" s="58"/>
      <c r="N41" s="59"/>
    </row>
    <row r="42" spans="2:6" ht="12.75">
      <c r="B42" s="73"/>
      <c r="D42" s="73"/>
      <c r="F42" s="73"/>
    </row>
  </sheetData>
  <sheetProtection sheet="1" objects="1" scenarios="1" formatCells="0"/>
  <mergeCells count="32">
    <mergeCell ref="A29:A35"/>
    <mergeCell ref="H31:H35"/>
    <mergeCell ref="L32:N34"/>
    <mergeCell ref="A36:A41"/>
    <mergeCell ref="H38:H41"/>
    <mergeCell ref="L39:N40"/>
    <mergeCell ref="A16:A22"/>
    <mergeCell ref="H18:H22"/>
    <mergeCell ref="L19:N21"/>
    <mergeCell ref="A23:A28"/>
    <mergeCell ref="H25:H28"/>
    <mergeCell ref="L26:N27"/>
    <mergeCell ref="N3:N4"/>
    <mergeCell ref="A5:A9"/>
    <mergeCell ref="H7:H9"/>
    <mergeCell ref="L8:N9"/>
    <mergeCell ref="A10:A15"/>
    <mergeCell ref="H12:H15"/>
    <mergeCell ref="L13:N14"/>
    <mergeCell ref="A3:B4"/>
    <mergeCell ref="C3:C4"/>
    <mergeCell ref="D3:D4"/>
    <mergeCell ref="F3:F4"/>
    <mergeCell ref="G3:G4"/>
    <mergeCell ref="I3:M3"/>
    <mergeCell ref="A1:C1"/>
    <mergeCell ref="E1:G1"/>
    <mergeCell ref="M1:N1"/>
    <mergeCell ref="A2:C2"/>
    <mergeCell ref="E2:G2"/>
    <mergeCell ref="I2:L2"/>
    <mergeCell ref="M2:N2"/>
  </mergeCells>
  <conditionalFormatting sqref="F5:F41">
    <cfRule type="containsErrors" priority="1" dxfId="5">
      <formula>ISERROR(F5)</formula>
    </cfRule>
  </conditionalFormatting>
  <printOptions horizontalCentered="1" verticalCentered="1"/>
  <pageMargins left="0.25" right="0.25" top="0.5520833333333334" bottom="0.75" header="0.3" footer="0.3"/>
  <pageSetup fitToHeight="0" fitToWidth="1" orientation="portrait" pageOrder="overThenDown" scale="95" r:id="rId1"/>
  <headerFooter>
    <oddHeader>&amp;C&amp;"Geneva,Bold"Daily Meal Production Record&amp;R&amp;8October 2018
</oddHeader>
    <oddFooter>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workbookViewId="0" topLeftCell="A1">
      <selection activeCell="V33" sqref="V33"/>
    </sheetView>
  </sheetViews>
  <sheetFormatPr defaultColWidth="11.375" defaultRowHeight="12.75"/>
  <cols>
    <col min="1" max="1" width="2.75390625" style="0" customWidth="1"/>
    <col min="2" max="2" width="9.00390625" style="0" customWidth="1"/>
    <col min="3" max="3" width="19.25390625" style="0" customWidth="1"/>
    <col min="4" max="4" width="13.625" style="0" customWidth="1"/>
    <col min="5" max="5" width="5.375" style="0" customWidth="1"/>
    <col min="6" max="6" width="7.25390625" style="0" customWidth="1"/>
    <col min="7" max="7" width="12.625" style="0" customWidth="1"/>
    <col min="8" max="8" width="8.25390625" style="0" customWidth="1"/>
    <col min="9" max="10" width="5.00390625" style="0" customWidth="1"/>
    <col min="11" max="11" width="5.625" style="0" customWidth="1"/>
    <col min="12" max="12" width="4.625" style="0" customWidth="1"/>
    <col min="13" max="13" width="4.875" style="0" customWidth="1"/>
    <col min="14" max="14" width="5.75390625" style="0" customWidth="1"/>
    <col min="15" max="15" width="5.25390625" style="0" customWidth="1"/>
  </cols>
  <sheetData>
    <row r="1" spans="1:15" ht="12.75">
      <c r="A1" s="117" t="s">
        <v>31</v>
      </c>
      <c r="B1" s="118"/>
      <c r="C1" s="119"/>
      <c r="D1" s="38" t="s">
        <v>30</v>
      </c>
      <c r="E1" s="115"/>
      <c r="F1" s="115"/>
      <c r="G1" s="115"/>
      <c r="H1" s="39" t="s">
        <v>38</v>
      </c>
      <c r="I1" s="40" t="s">
        <v>32</v>
      </c>
      <c r="J1" s="40"/>
      <c r="K1" s="41"/>
      <c r="L1" s="42"/>
      <c r="M1" s="117" t="s">
        <v>33</v>
      </c>
      <c r="N1" s="119"/>
      <c r="O1" s="3"/>
    </row>
    <row r="2" spans="1:15" s="1" customFormat="1" ht="13.5" customHeight="1" thickBot="1">
      <c r="A2" s="143" t="s">
        <v>21</v>
      </c>
      <c r="B2" s="144"/>
      <c r="C2" s="145"/>
      <c r="D2" s="43" t="s">
        <v>29</v>
      </c>
      <c r="E2" s="116"/>
      <c r="F2" s="116"/>
      <c r="G2" s="116"/>
      <c r="H2" s="37"/>
      <c r="I2" s="148" t="s">
        <v>23</v>
      </c>
      <c r="J2" s="148"/>
      <c r="K2" s="148"/>
      <c r="L2" s="149"/>
      <c r="M2" s="146"/>
      <c r="N2" s="147"/>
      <c r="O2" s="4"/>
    </row>
    <row r="3" spans="1:15" s="2" customFormat="1" ht="9.75" customHeight="1">
      <c r="A3" s="136" t="s">
        <v>0</v>
      </c>
      <c r="B3" s="137"/>
      <c r="C3" s="132" t="s">
        <v>7</v>
      </c>
      <c r="D3" s="133" t="s">
        <v>1</v>
      </c>
      <c r="E3" s="44"/>
      <c r="F3" s="130" t="s">
        <v>27</v>
      </c>
      <c r="G3" s="130" t="s">
        <v>28</v>
      </c>
      <c r="H3" s="45"/>
      <c r="I3" s="135" t="s">
        <v>35</v>
      </c>
      <c r="J3" s="135"/>
      <c r="K3" s="135"/>
      <c r="L3" s="135"/>
      <c r="M3" s="135"/>
      <c r="N3" s="150" t="s">
        <v>20</v>
      </c>
      <c r="O3" s="5"/>
    </row>
    <row r="4" spans="1:15" s="2" customFormat="1" ht="19.5" customHeight="1" thickBot="1">
      <c r="A4" s="136"/>
      <c r="B4" s="137"/>
      <c r="C4" s="132"/>
      <c r="D4" s="134"/>
      <c r="E4" s="84" t="s">
        <v>24</v>
      </c>
      <c r="F4" s="131"/>
      <c r="G4" s="131"/>
      <c r="H4" s="46"/>
      <c r="I4" s="47" t="s">
        <v>40</v>
      </c>
      <c r="J4" s="47" t="s">
        <v>41</v>
      </c>
      <c r="K4" s="47" t="s">
        <v>36</v>
      </c>
      <c r="L4" s="47" t="s">
        <v>37</v>
      </c>
      <c r="M4" s="48" t="s">
        <v>2</v>
      </c>
      <c r="N4" s="151"/>
      <c r="O4" s="5"/>
    </row>
    <row r="5" spans="1:15" ht="19.5" customHeight="1" thickBot="1">
      <c r="A5" s="120" t="s">
        <v>9</v>
      </c>
      <c r="B5" s="49" t="s">
        <v>3</v>
      </c>
      <c r="C5" s="82" t="s">
        <v>39</v>
      </c>
      <c r="D5" s="76" t="s">
        <v>22</v>
      </c>
      <c r="E5" s="83">
        <v>32</v>
      </c>
      <c r="F5" s="85">
        <f>ROUNDUP(M7/E5,1)</f>
        <v>0</v>
      </c>
      <c r="G5" s="19"/>
      <c r="H5" s="50" t="s">
        <v>8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29">
        <v>0</v>
      </c>
      <c r="O5" s="3"/>
    </row>
    <row r="6" spans="1:15" ht="20.25" customHeight="1" thickBot="1">
      <c r="A6" s="121"/>
      <c r="B6" s="51" t="s">
        <v>3</v>
      </c>
      <c r="C6" s="69">
        <v>0.01</v>
      </c>
      <c r="D6" s="9" t="s">
        <v>22</v>
      </c>
      <c r="E6" s="18">
        <v>32</v>
      </c>
      <c r="F6" s="10">
        <f>ROUNDUP(I7/E6,1)</f>
        <v>0</v>
      </c>
      <c r="G6" s="20"/>
      <c r="H6" s="52" t="s">
        <v>25</v>
      </c>
      <c r="I6" s="6"/>
      <c r="J6" s="6"/>
      <c r="K6" s="6"/>
      <c r="L6" s="6"/>
      <c r="M6" s="6"/>
      <c r="N6" s="30"/>
      <c r="O6" s="3"/>
    </row>
    <row r="7" spans="1:15" ht="18" customHeight="1" thickBot="1">
      <c r="A7" s="122"/>
      <c r="B7" s="51" t="s">
        <v>10</v>
      </c>
      <c r="C7" s="23"/>
      <c r="D7" s="24"/>
      <c r="E7" s="25"/>
      <c r="F7" s="26" t="e">
        <f>ROUNDUP(I8/E7,1)</f>
        <v>#DIV/0!</v>
      </c>
      <c r="G7" s="13"/>
      <c r="H7" s="140"/>
      <c r="I7" s="54">
        <f>(J5*1)+(K5*1.5)+((L5+M5+N5)*2)</f>
        <v>0</v>
      </c>
      <c r="J7" s="55" t="s">
        <v>11</v>
      </c>
      <c r="K7" s="71">
        <f>(I5*0.5)+(J5*0.5)+(K5*0.5)+((L5+M5+N5)*1)</f>
        <v>0</v>
      </c>
      <c r="L7" s="106" t="s">
        <v>47</v>
      </c>
      <c r="M7" s="71">
        <f>I5</f>
        <v>0</v>
      </c>
      <c r="N7" s="109" t="s">
        <v>11</v>
      </c>
      <c r="O7" s="107"/>
    </row>
    <row r="8" spans="1:17" ht="19.5" customHeight="1" thickBot="1">
      <c r="A8" s="122"/>
      <c r="B8" s="51" t="s">
        <v>5</v>
      </c>
      <c r="C8" s="15"/>
      <c r="D8" s="9" t="s">
        <v>34</v>
      </c>
      <c r="E8" s="18"/>
      <c r="F8" s="10" t="e">
        <f>ROUNDUP(I9/E8,1)</f>
        <v>#DIV/0!</v>
      </c>
      <c r="G8" s="13"/>
      <c r="H8" s="141"/>
      <c r="I8" s="54">
        <f>(I5+J5)*1+(K5+L5+M5+N5)*2</f>
        <v>0</v>
      </c>
      <c r="J8" s="55" t="s">
        <v>12</v>
      </c>
      <c r="L8" s="126" t="s">
        <v>48</v>
      </c>
      <c r="M8" s="126"/>
      <c r="N8" s="127"/>
      <c r="O8" s="108"/>
      <c r="P8" s="94"/>
      <c r="Q8" s="94"/>
    </row>
    <row r="9" spans="1:15" ht="27" customHeight="1" thickBot="1">
      <c r="A9" s="123"/>
      <c r="B9" s="53" t="s">
        <v>6</v>
      </c>
      <c r="C9" s="75"/>
      <c r="D9" s="79"/>
      <c r="E9" s="17"/>
      <c r="F9" s="11" t="e">
        <f>ROUNDUP(K7/E9,1)</f>
        <v>#DIV/0!</v>
      </c>
      <c r="G9" s="36"/>
      <c r="H9" s="142"/>
      <c r="I9" s="56">
        <f>((I5+J5+K5)*1)+(L5*2)+((M5+N5)*4)</f>
        <v>0</v>
      </c>
      <c r="J9" s="57" t="s">
        <v>46</v>
      </c>
      <c r="K9" s="105"/>
      <c r="L9" s="128"/>
      <c r="M9" s="128"/>
      <c r="N9" s="129"/>
      <c r="O9" s="95"/>
    </row>
    <row r="10" spans="1:15" ht="16.5" customHeight="1" thickBot="1">
      <c r="A10" s="120" t="s">
        <v>13</v>
      </c>
      <c r="B10" s="49" t="s">
        <v>3</v>
      </c>
      <c r="C10" s="27" t="s">
        <v>39</v>
      </c>
      <c r="D10" s="68" t="s">
        <v>22</v>
      </c>
      <c r="E10" s="81">
        <v>32</v>
      </c>
      <c r="F10" s="85">
        <f>ROUNDUP(L12/E10,1)</f>
        <v>0</v>
      </c>
      <c r="G10" s="21"/>
      <c r="H10" s="60" t="s">
        <v>8</v>
      </c>
      <c r="I10" s="7">
        <v>0</v>
      </c>
      <c r="J10" s="8">
        <v>0</v>
      </c>
      <c r="K10" s="8">
        <v>0</v>
      </c>
      <c r="L10" s="8">
        <v>0</v>
      </c>
      <c r="M10" s="8">
        <v>0</v>
      </c>
      <c r="N10" s="29">
        <v>0</v>
      </c>
      <c r="O10" s="3"/>
    </row>
    <row r="11" spans="1:15" ht="16.5" customHeight="1" thickBot="1">
      <c r="A11" s="121"/>
      <c r="B11" s="51" t="s">
        <v>3</v>
      </c>
      <c r="C11" s="14">
        <v>0.01</v>
      </c>
      <c r="D11" s="9" t="s">
        <v>22</v>
      </c>
      <c r="E11" s="16">
        <v>32</v>
      </c>
      <c r="F11" s="10">
        <f>ROUNDUP(I12/E11,1)</f>
        <v>0</v>
      </c>
      <c r="G11" s="22"/>
      <c r="H11" s="61" t="s">
        <v>25</v>
      </c>
      <c r="I11" s="7"/>
      <c r="J11" s="7"/>
      <c r="K11" s="8"/>
      <c r="L11" s="8"/>
      <c r="M11" s="8"/>
      <c r="N11" s="29"/>
      <c r="O11" s="3"/>
    </row>
    <row r="12" spans="1:15" ht="16.5" customHeight="1" thickBot="1">
      <c r="A12" s="122"/>
      <c r="B12" s="51" t="s">
        <v>4</v>
      </c>
      <c r="C12" s="15"/>
      <c r="D12" s="9"/>
      <c r="E12" s="16"/>
      <c r="F12" s="10" t="e">
        <f>ROUNDUP(I13/E12,1)</f>
        <v>#DIV/0!</v>
      </c>
      <c r="G12" s="12"/>
      <c r="H12" s="110"/>
      <c r="I12" s="86">
        <f>(J10*1)+(K10*1)+((L10+M10+N10)*2)</f>
        <v>0</v>
      </c>
      <c r="J12" s="100" t="s">
        <v>11</v>
      </c>
      <c r="K12" s="101"/>
      <c r="L12" s="71">
        <f>I10</f>
        <v>0</v>
      </c>
      <c r="M12" s="90" t="s">
        <v>11</v>
      </c>
      <c r="N12" s="92"/>
      <c r="O12" s="3"/>
    </row>
    <row r="13" spans="1:16" ht="16.5" customHeight="1" thickBot="1">
      <c r="A13" s="122"/>
      <c r="B13" s="51" t="s">
        <v>42</v>
      </c>
      <c r="C13" s="15"/>
      <c r="D13" s="32"/>
      <c r="E13" s="17"/>
      <c r="F13" s="11" t="e">
        <f>ROUNDUP(I13/E13,1)</f>
        <v>#DIV/0!</v>
      </c>
      <c r="G13" s="12"/>
      <c r="H13" s="111"/>
      <c r="I13" s="88">
        <f>((I10+J10+K10)*2)+((L10+M10+N10)*3)</f>
        <v>0</v>
      </c>
      <c r="J13" s="100" t="s">
        <v>12</v>
      </c>
      <c r="K13" s="99"/>
      <c r="L13" s="124" t="s">
        <v>44</v>
      </c>
      <c r="M13" s="124"/>
      <c r="N13" s="125"/>
      <c r="O13" s="87"/>
      <c r="P13" s="1"/>
    </row>
    <row r="14" spans="1:15" ht="16.5" customHeight="1" thickBot="1">
      <c r="A14" s="122"/>
      <c r="B14" s="51" t="s">
        <v>5</v>
      </c>
      <c r="C14" s="15"/>
      <c r="D14" s="32" t="s">
        <v>34</v>
      </c>
      <c r="E14" s="17"/>
      <c r="F14" s="11" t="e">
        <f>ROUNDUP(I14/E14,1)</f>
        <v>#DIV/0!</v>
      </c>
      <c r="G14" s="12"/>
      <c r="H14" s="111"/>
      <c r="I14" s="88">
        <f>((I10+J10+K10)*1)+((L10+M10+N10)*2)</f>
        <v>0</v>
      </c>
      <c r="J14" s="100" t="s">
        <v>15</v>
      </c>
      <c r="K14" s="104"/>
      <c r="L14" s="124"/>
      <c r="M14" s="124"/>
      <c r="N14" s="125"/>
      <c r="O14" s="3"/>
    </row>
    <row r="15" spans="1:15" ht="16.5" customHeight="1" thickBot="1">
      <c r="A15" s="123"/>
      <c r="B15" s="53" t="s">
        <v>6</v>
      </c>
      <c r="C15" s="75"/>
      <c r="D15" s="77"/>
      <c r="E15" s="17"/>
      <c r="F15" s="11" t="e">
        <f>ROUNDUP(I15/E15,1)</f>
        <v>#DIV/0!</v>
      </c>
      <c r="G15" s="12"/>
      <c r="H15" s="112"/>
      <c r="I15" s="89">
        <f>((I10+J10+K10)*0.5)+((L10+M10+N10)*1)</f>
        <v>0</v>
      </c>
      <c r="J15" s="102" t="s">
        <v>14</v>
      </c>
      <c r="K15" s="101"/>
      <c r="L15" s="57"/>
      <c r="M15" s="58"/>
      <c r="N15" s="59"/>
      <c r="O15" s="3"/>
    </row>
    <row r="16" spans="1:15" ht="16.5" customHeight="1" thickBot="1">
      <c r="A16" s="120" t="s">
        <v>19</v>
      </c>
      <c r="B16" s="49" t="s">
        <v>3</v>
      </c>
      <c r="C16" s="74" t="s">
        <v>39</v>
      </c>
      <c r="D16" s="76" t="s">
        <v>22</v>
      </c>
      <c r="E16" s="18">
        <v>32</v>
      </c>
      <c r="F16" s="85">
        <f>ROUNDUP(L18/E16,1)</f>
        <v>0</v>
      </c>
      <c r="G16" s="21"/>
      <c r="H16" s="50" t="s">
        <v>8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29">
        <v>0</v>
      </c>
      <c r="O16" s="3"/>
    </row>
    <row r="17" spans="1:15" ht="16.5" customHeight="1" thickBot="1">
      <c r="A17" s="121"/>
      <c r="B17" s="51" t="s">
        <v>3</v>
      </c>
      <c r="C17" s="69">
        <v>0.01</v>
      </c>
      <c r="D17" s="9" t="s">
        <v>22</v>
      </c>
      <c r="E17" s="18">
        <v>32</v>
      </c>
      <c r="F17" s="85">
        <f>ROUNDUP(I18/E17,1)</f>
        <v>0</v>
      </c>
      <c r="G17" s="22"/>
      <c r="H17" s="52" t="s">
        <v>25</v>
      </c>
      <c r="I17" s="8"/>
      <c r="J17" s="8"/>
      <c r="K17" s="8"/>
      <c r="L17" s="8"/>
      <c r="M17" s="8"/>
      <c r="N17" s="29"/>
      <c r="O17" s="3"/>
    </row>
    <row r="18" spans="1:15" ht="16.5" customHeight="1" thickBot="1">
      <c r="A18" s="122"/>
      <c r="B18" s="51" t="s">
        <v>4</v>
      </c>
      <c r="C18" s="23"/>
      <c r="D18" s="24"/>
      <c r="E18" s="25"/>
      <c r="F18" s="26" t="e">
        <f>ROUNDUP(I19/E18,1)</f>
        <v>#DIV/0!</v>
      </c>
      <c r="G18" s="12"/>
      <c r="H18" s="110"/>
      <c r="I18" s="54">
        <f>(J16*1)+(K16*1.5)+((L16+M16+N16)*2)</f>
        <v>0</v>
      </c>
      <c r="J18" s="90" t="s">
        <v>11</v>
      </c>
      <c r="K18" s="91"/>
      <c r="L18" s="71">
        <f>I16</f>
        <v>0</v>
      </c>
      <c r="M18" s="90" t="s">
        <v>11</v>
      </c>
      <c r="N18" s="92"/>
      <c r="O18" s="3"/>
    </row>
    <row r="19" spans="1:15" ht="16.5" customHeight="1" thickBot="1">
      <c r="A19" s="122"/>
      <c r="B19" s="51" t="s">
        <v>43</v>
      </c>
      <c r="C19" s="23"/>
      <c r="D19" s="24"/>
      <c r="E19" s="25"/>
      <c r="F19" s="26" t="e">
        <f>ROUNDUP(I20/E19,1)</f>
        <v>#DIV/0!</v>
      </c>
      <c r="G19" s="12"/>
      <c r="H19" s="111"/>
      <c r="I19" s="86">
        <f>((I16+J16*1)+(K16*2)+(L16+M16+N16)*4)/2</f>
        <v>0</v>
      </c>
      <c r="J19" s="90" t="s">
        <v>12</v>
      </c>
      <c r="K19" s="98"/>
      <c r="L19" s="113" t="s">
        <v>45</v>
      </c>
      <c r="M19" s="113"/>
      <c r="N19" s="114"/>
      <c r="O19" s="3"/>
    </row>
    <row r="20" spans="1:15" ht="16.5" customHeight="1" thickBot="1">
      <c r="A20" s="122"/>
      <c r="B20" s="51" t="s">
        <v>5</v>
      </c>
      <c r="C20" s="15"/>
      <c r="D20" s="32" t="s">
        <v>34</v>
      </c>
      <c r="E20" s="17"/>
      <c r="F20" s="11" t="e">
        <f>ROUNDUP(I21/E20,1)</f>
        <v>#DIV/0!</v>
      </c>
      <c r="G20" s="12"/>
      <c r="H20" s="111"/>
      <c r="I20" s="54">
        <f>((I16*0.5)+(J16*0.5)+(K16+L16+M16+N16)*1)</f>
        <v>0</v>
      </c>
      <c r="J20" s="90" t="s">
        <v>12</v>
      </c>
      <c r="K20" s="98"/>
      <c r="L20" s="113"/>
      <c r="M20" s="113"/>
      <c r="N20" s="114"/>
      <c r="O20" s="3"/>
    </row>
    <row r="21" spans="1:15" ht="16.5" customHeight="1" thickBot="1">
      <c r="A21" s="122"/>
      <c r="B21" s="51" t="s">
        <v>6</v>
      </c>
      <c r="C21" s="15"/>
      <c r="D21" s="32"/>
      <c r="E21" s="17"/>
      <c r="F21" s="11" t="e">
        <f>ROUNDUP(I22/E21,1)</f>
        <v>#DIV/0!</v>
      </c>
      <c r="G21" s="12"/>
      <c r="H21" s="111"/>
      <c r="I21" s="54">
        <f>((I16+J16+K16)*1)+(L16*2)+((M16+N16)*4)</f>
        <v>0</v>
      </c>
      <c r="J21" s="90" t="s">
        <v>15</v>
      </c>
      <c r="K21" s="98"/>
      <c r="L21" s="113"/>
      <c r="M21" s="113"/>
      <c r="N21" s="114"/>
      <c r="O21" s="3"/>
    </row>
    <row r="22" spans="1:15" ht="16.5" customHeight="1" thickBot="1">
      <c r="A22" s="123"/>
      <c r="B22" s="72" t="s">
        <v>26</v>
      </c>
      <c r="C22" s="33"/>
      <c r="D22" s="67"/>
      <c r="E22" s="34"/>
      <c r="F22" s="35"/>
      <c r="G22" s="36"/>
      <c r="H22" s="112"/>
      <c r="I22" s="56">
        <f>(I16*1)+(J16*1)+(K16*1.5)+((L16+M16+N16)*2)</f>
        <v>0</v>
      </c>
      <c r="J22" s="93" t="s">
        <v>14</v>
      </c>
      <c r="K22" s="91"/>
      <c r="L22" s="66"/>
      <c r="M22" s="58"/>
      <c r="N22" s="59"/>
      <c r="O22" s="3"/>
    </row>
    <row r="23" spans="1:15" ht="16.5" customHeight="1" thickBot="1">
      <c r="A23" s="120" t="s">
        <v>16</v>
      </c>
      <c r="B23" s="49" t="s">
        <v>3</v>
      </c>
      <c r="C23" s="27" t="s">
        <v>39</v>
      </c>
      <c r="D23" s="28" t="s">
        <v>22</v>
      </c>
      <c r="E23" s="16">
        <v>32</v>
      </c>
      <c r="F23" s="10">
        <f>ROUNDUP(L25/E23,1)</f>
        <v>0</v>
      </c>
      <c r="G23" s="21"/>
      <c r="H23" s="60" t="s">
        <v>8</v>
      </c>
      <c r="I23" s="7">
        <v>0</v>
      </c>
      <c r="J23" s="7">
        <v>0</v>
      </c>
      <c r="K23" s="8">
        <v>0</v>
      </c>
      <c r="L23" s="8">
        <v>0</v>
      </c>
      <c r="M23" s="8">
        <v>0</v>
      </c>
      <c r="N23" s="29">
        <v>0</v>
      </c>
      <c r="O23" s="3"/>
    </row>
    <row r="24" spans="1:15" ht="16.5" customHeight="1" thickBot="1">
      <c r="A24" s="121"/>
      <c r="B24" s="51" t="s">
        <v>3</v>
      </c>
      <c r="C24" s="14">
        <v>0.01</v>
      </c>
      <c r="D24" s="9" t="s">
        <v>22</v>
      </c>
      <c r="E24" s="16">
        <v>32</v>
      </c>
      <c r="F24" s="10">
        <f>ROUNDUP(I25/E24,1)</f>
        <v>0</v>
      </c>
      <c r="G24" s="22"/>
      <c r="H24" s="61" t="s">
        <v>25</v>
      </c>
      <c r="I24" s="7"/>
      <c r="J24" s="7"/>
      <c r="K24" s="8"/>
      <c r="L24" s="8"/>
      <c r="M24" s="8"/>
      <c r="N24" s="29"/>
      <c r="O24" s="3"/>
    </row>
    <row r="25" spans="1:15" ht="16.5" customHeight="1" thickBot="1">
      <c r="A25" s="122"/>
      <c r="B25" s="51" t="s">
        <v>4</v>
      </c>
      <c r="C25" s="15"/>
      <c r="D25" s="9"/>
      <c r="E25" s="16"/>
      <c r="F25" s="10" t="e">
        <f>ROUNDUP(I26/E25,1)</f>
        <v>#DIV/0!</v>
      </c>
      <c r="G25" s="12"/>
      <c r="H25" s="110"/>
      <c r="I25" s="54">
        <f>(J23*1)+(K23*1)+((L23+M23+N23)*2)</f>
        <v>0</v>
      </c>
      <c r="J25" s="55" t="s">
        <v>11</v>
      </c>
      <c r="L25" s="71">
        <f>I23</f>
        <v>0</v>
      </c>
      <c r="M25" s="55" t="s">
        <v>11</v>
      </c>
      <c r="N25" s="63"/>
      <c r="O25" s="3"/>
    </row>
    <row r="26" spans="1:15" ht="16.5" customHeight="1" thickBot="1">
      <c r="A26" s="122"/>
      <c r="B26" s="51" t="s">
        <v>42</v>
      </c>
      <c r="C26" s="15"/>
      <c r="D26" s="32"/>
      <c r="E26" s="17"/>
      <c r="F26" s="11" t="e">
        <f>ROUNDUP(I26/E26,1)</f>
        <v>#DIV/0!</v>
      </c>
      <c r="G26" s="12"/>
      <c r="H26" s="111"/>
      <c r="I26" s="62">
        <f>((I23+J23+K23)*2)+((L23+M23+N23)*3)</f>
        <v>0</v>
      </c>
      <c r="J26" s="55" t="s">
        <v>12</v>
      </c>
      <c r="K26" s="96"/>
      <c r="L26" s="124" t="s">
        <v>44</v>
      </c>
      <c r="M26" s="124"/>
      <c r="N26" s="125"/>
      <c r="O26" s="3"/>
    </row>
    <row r="27" spans="1:15" ht="16.5" customHeight="1" thickBot="1">
      <c r="A27" s="122"/>
      <c r="B27" s="51" t="s">
        <v>5</v>
      </c>
      <c r="C27" s="15"/>
      <c r="D27" s="32" t="s">
        <v>34</v>
      </c>
      <c r="E27" s="17"/>
      <c r="F27" s="11" t="e">
        <f>ROUNDUP(I27/E27,1)</f>
        <v>#DIV/0!</v>
      </c>
      <c r="G27" s="12"/>
      <c r="H27" s="111"/>
      <c r="I27" s="62">
        <f>((I23+J23+K23)*1)+((L23+M23+N23)*2)</f>
        <v>0</v>
      </c>
      <c r="J27" s="55" t="s">
        <v>15</v>
      </c>
      <c r="K27" s="96"/>
      <c r="L27" s="124"/>
      <c r="M27" s="124"/>
      <c r="N27" s="125"/>
      <c r="O27" s="3"/>
    </row>
    <row r="28" spans="1:15" ht="16.5" customHeight="1" thickBot="1">
      <c r="A28" s="123"/>
      <c r="B28" s="53" t="s">
        <v>6</v>
      </c>
      <c r="C28" s="75"/>
      <c r="D28" s="77"/>
      <c r="E28" s="78"/>
      <c r="F28" s="11" t="e">
        <f>ROUNDUP(I28/E28,1)</f>
        <v>#DIV/0!</v>
      </c>
      <c r="G28" s="12"/>
      <c r="H28" s="112"/>
      <c r="I28" s="64">
        <f>((I23+J23+K23)*0.5)+((L23+M23+N23)*1)</f>
        <v>0</v>
      </c>
      <c r="J28" s="65" t="s">
        <v>14</v>
      </c>
      <c r="L28" s="57"/>
      <c r="M28" s="58"/>
      <c r="N28" s="59"/>
      <c r="O28" s="3"/>
    </row>
    <row r="29" spans="1:15" ht="16.5" customHeight="1" thickBot="1">
      <c r="A29" s="120" t="s">
        <v>17</v>
      </c>
      <c r="B29" s="49" t="s">
        <v>3</v>
      </c>
      <c r="C29" s="74" t="s">
        <v>39</v>
      </c>
      <c r="D29" s="76" t="s">
        <v>22</v>
      </c>
      <c r="E29" s="18">
        <v>32</v>
      </c>
      <c r="F29" s="85">
        <f>ROUNDUP(L31/E29,1)</f>
        <v>0</v>
      </c>
      <c r="G29" s="21"/>
      <c r="H29" s="50" t="s">
        <v>8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29">
        <v>0</v>
      </c>
      <c r="O29" s="3"/>
    </row>
    <row r="30" spans="1:15" ht="16.5" customHeight="1" thickBot="1">
      <c r="A30" s="121"/>
      <c r="B30" s="51" t="s">
        <v>3</v>
      </c>
      <c r="C30" s="69">
        <v>0.01</v>
      </c>
      <c r="D30" s="9" t="s">
        <v>22</v>
      </c>
      <c r="E30" s="18">
        <v>32</v>
      </c>
      <c r="F30" s="85">
        <f>ROUNDUP(I31/E30,1)</f>
        <v>0</v>
      </c>
      <c r="G30" s="22"/>
      <c r="H30" s="52" t="s">
        <v>25</v>
      </c>
      <c r="I30" s="8"/>
      <c r="J30" s="8"/>
      <c r="K30" s="8"/>
      <c r="L30" s="8"/>
      <c r="M30" s="8"/>
      <c r="N30" s="29"/>
      <c r="O30" s="3"/>
    </row>
    <row r="31" spans="1:14" ht="16.5" customHeight="1" thickBot="1">
      <c r="A31" s="122"/>
      <c r="B31" s="51" t="s">
        <v>4</v>
      </c>
      <c r="C31" s="23"/>
      <c r="D31" s="24"/>
      <c r="E31" s="25"/>
      <c r="F31" s="26" t="e">
        <f>ROUNDUP(I32/E31,1)</f>
        <v>#DIV/0!</v>
      </c>
      <c r="G31" s="12"/>
      <c r="H31" s="110"/>
      <c r="I31" s="54">
        <f>(J29*1)+(K29*1.5)+((L29+M29+N29)*2)</f>
        <v>0</v>
      </c>
      <c r="J31" s="55" t="s">
        <v>11</v>
      </c>
      <c r="L31" s="71">
        <f>I29</f>
        <v>0</v>
      </c>
      <c r="M31" s="55" t="s">
        <v>11</v>
      </c>
      <c r="N31" s="63"/>
    </row>
    <row r="32" spans="1:14" ht="16.5" customHeight="1" thickBot="1">
      <c r="A32" s="122"/>
      <c r="B32" s="51" t="s">
        <v>43</v>
      </c>
      <c r="C32" s="23"/>
      <c r="D32" s="24"/>
      <c r="E32" s="25"/>
      <c r="F32" s="26" t="e">
        <f>ROUNDUP(I33/E32,1)</f>
        <v>#DIV/0!</v>
      </c>
      <c r="G32" s="12"/>
      <c r="H32" s="111"/>
      <c r="I32" s="86">
        <f>((I29+J29*1)+(K29*2)+(L29+M29+N29)*4)/2</f>
        <v>0</v>
      </c>
      <c r="J32" s="55" t="s">
        <v>12</v>
      </c>
      <c r="K32" s="97"/>
      <c r="L32" s="113" t="s">
        <v>45</v>
      </c>
      <c r="M32" s="113"/>
      <c r="N32" s="114"/>
    </row>
    <row r="33" spans="1:14" ht="16.5" customHeight="1" thickBot="1">
      <c r="A33" s="122"/>
      <c r="B33" s="51" t="s">
        <v>5</v>
      </c>
      <c r="C33" s="15"/>
      <c r="D33" s="32" t="s">
        <v>34</v>
      </c>
      <c r="E33" s="17"/>
      <c r="F33" s="11" t="e">
        <f>ROUNDUP(I34/E33,1)</f>
        <v>#DIV/0!</v>
      </c>
      <c r="G33" s="12"/>
      <c r="H33" s="111"/>
      <c r="I33" s="54">
        <f>((I29*0.5)+(J29*0.5)+(K29+L29+M29+N29)*1)</f>
        <v>0</v>
      </c>
      <c r="J33" s="55" t="s">
        <v>12</v>
      </c>
      <c r="K33" s="97"/>
      <c r="L33" s="113"/>
      <c r="M33" s="113"/>
      <c r="N33" s="114"/>
    </row>
    <row r="34" spans="1:14" ht="16.5" customHeight="1" thickBot="1">
      <c r="A34" s="122"/>
      <c r="B34" s="51" t="s">
        <v>6</v>
      </c>
      <c r="C34" s="15"/>
      <c r="D34" s="32"/>
      <c r="E34" s="17"/>
      <c r="F34" s="11" t="e">
        <f>ROUNDUP(I35/E34,1)</f>
        <v>#DIV/0!</v>
      </c>
      <c r="G34" s="12"/>
      <c r="H34" s="111"/>
      <c r="I34" s="54">
        <f>((I29+J29+K29)*1)+(L29*2)+((M29+N29)*4)</f>
        <v>0</v>
      </c>
      <c r="J34" s="55" t="s">
        <v>15</v>
      </c>
      <c r="K34" s="97"/>
      <c r="L34" s="113"/>
      <c r="M34" s="113"/>
      <c r="N34" s="114"/>
    </row>
    <row r="35" spans="1:14" ht="16.5" customHeight="1" thickBot="1">
      <c r="A35" s="123"/>
      <c r="B35" s="72" t="s">
        <v>26</v>
      </c>
      <c r="C35" s="33"/>
      <c r="D35" s="67"/>
      <c r="E35" s="34"/>
      <c r="F35" s="35"/>
      <c r="G35" s="36"/>
      <c r="H35" s="112"/>
      <c r="I35" s="56">
        <f>(I29*1)+(J29*1)+(K29*1.5)+((L29+M29+N29)*2)</f>
        <v>0</v>
      </c>
      <c r="J35" s="65" t="s">
        <v>14</v>
      </c>
      <c r="L35" s="66"/>
      <c r="M35" s="58"/>
      <c r="N35" s="59"/>
    </row>
    <row r="36" spans="1:14" ht="16.5" customHeight="1" thickBot="1">
      <c r="A36" s="120" t="s">
        <v>18</v>
      </c>
      <c r="B36" s="49" t="s">
        <v>3</v>
      </c>
      <c r="C36" s="27" t="s">
        <v>39</v>
      </c>
      <c r="D36" s="28" t="s">
        <v>22</v>
      </c>
      <c r="E36" s="16">
        <v>32</v>
      </c>
      <c r="F36" s="10">
        <f>ROUNDUP(L38/E36,1)</f>
        <v>0</v>
      </c>
      <c r="G36" s="21"/>
      <c r="H36" s="60" t="s">
        <v>8</v>
      </c>
      <c r="I36" s="7">
        <v>0</v>
      </c>
      <c r="J36" s="7">
        <v>0</v>
      </c>
      <c r="K36" s="8">
        <v>0</v>
      </c>
      <c r="L36" s="8">
        <v>0</v>
      </c>
      <c r="M36" s="8">
        <v>0</v>
      </c>
      <c r="N36" s="29">
        <v>0</v>
      </c>
    </row>
    <row r="37" spans="1:14" ht="16.5" customHeight="1" thickBot="1">
      <c r="A37" s="121"/>
      <c r="B37" s="51" t="s">
        <v>3</v>
      </c>
      <c r="C37" s="14">
        <v>0.01</v>
      </c>
      <c r="D37" s="9" t="s">
        <v>22</v>
      </c>
      <c r="E37" s="16">
        <v>32</v>
      </c>
      <c r="F37" s="10">
        <f>ROUNDUP(I38/E37,1)</f>
        <v>0</v>
      </c>
      <c r="G37" s="22"/>
      <c r="H37" s="61" t="s">
        <v>25</v>
      </c>
      <c r="I37" s="7"/>
      <c r="J37" s="7"/>
      <c r="K37" s="8"/>
      <c r="L37" s="8"/>
      <c r="M37" s="8"/>
      <c r="N37" s="31"/>
    </row>
    <row r="38" spans="1:14" ht="16.5" customHeight="1" thickBot="1">
      <c r="A38" s="122"/>
      <c r="B38" s="51" t="s">
        <v>4</v>
      </c>
      <c r="C38" s="15"/>
      <c r="D38" s="9"/>
      <c r="E38" s="16"/>
      <c r="F38" s="10" t="e">
        <f>ROUNDUP(I39/E38,1)</f>
        <v>#DIV/0!</v>
      </c>
      <c r="G38" s="12"/>
      <c r="H38" s="110"/>
      <c r="I38" s="54">
        <f>(J36*1)+(K36*1)+((L36+M36+N36)*2)</f>
        <v>0</v>
      </c>
      <c r="J38" s="55" t="s">
        <v>11</v>
      </c>
      <c r="L38" s="71">
        <f>I36</f>
        <v>0</v>
      </c>
      <c r="M38" s="55" t="s">
        <v>11</v>
      </c>
      <c r="N38" s="63"/>
    </row>
    <row r="39" spans="1:14" ht="16.5" customHeight="1" thickBot="1">
      <c r="A39" s="122"/>
      <c r="B39" s="51" t="s">
        <v>42</v>
      </c>
      <c r="C39" s="15"/>
      <c r="D39" s="32"/>
      <c r="E39" s="17"/>
      <c r="F39" s="11" t="e">
        <f>ROUNDUP(I39/E39,1)</f>
        <v>#DIV/0!</v>
      </c>
      <c r="G39" s="12"/>
      <c r="H39" s="111"/>
      <c r="I39" s="62">
        <f>((I36+J36+K36)*2)+((L36+M36+N36)*3)</f>
        <v>0</v>
      </c>
      <c r="J39" s="55" t="s">
        <v>12</v>
      </c>
      <c r="K39" s="103"/>
      <c r="L39" s="138" t="s">
        <v>44</v>
      </c>
      <c r="M39" s="138"/>
      <c r="N39" s="139"/>
    </row>
    <row r="40" spans="1:14" ht="16.5" customHeight="1" thickBot="1">
      <c r="A40" s="122"/>
      <c r="B40" s="51" t="s">
        <v>5</v>
      </c>
      <c r="C40" s="15"/>
      <c r="D40" s="32" t="s">
        <v>34</v>
      </c>
      <c r="E40" s="17"/>
      <c r="F40" s="11" t="e">
        <f>ROUNDUP(I40/E40,1)</f>
        <v>#DIV/0!</v>
      </c>
      <c r="G40" s="12"/>
      <c r="H40" s="111"/>
      <c r="I40" s="62">
        <f>((I36+J36+K36)*1)+((L36+M36+N36)*2)</f>
        <v>0</v>
      </c>
      <c r="J40" s="55" t="s">
        <v>15</v>
      </c>
      <c r="K40" s="103"/>
      <c r="L40" s="138"/>
      <c r="M40" s="138"/>
      <c r="N40" s="139"/>
    </row>
    <row r="41" spans="1:14" ht="16.5" customHeight="1" thickBot="1">
      <c r="A41" s="123"/>
      <c r="B41" s="53" t="s">
        <v>6</v>
      </c>
      <c r="C41" s="75"/>
      <c r="D41" s="77"/>
      <c r="E41" s="17"/>
      <c r="F41" s="11" t="e">
        <f>ROUNDUP(I41/E41,1)</f>
        <v>#DIV/0!</v>
      </c>
      <c r="G41" s="80"/>
      <c r="H41" s="112"/>
      <c r="I41" s="64">
        <f>((I36+J36+K36)*0.5)+((L36+M36+N36)*1)</f>
        <v>0</v>
      </c>
      <c r="J41" s="65" t="s">
        <v>14</v>
      </c>
      <c r="K41" s="70"/>
      <c r="L41" s="57"/>
      <c r="M41" s="58"/>
      <c r="N41" s="59"/>
    </row>
    <row r="42" spans="2:6" ht="12.75">
      <c r="B42" s="73"/>
      <c r="D42" s="73"/>
      <c r="F42" s="73"/>
    </row>
  </sheetData>
  <sheetProtection sheet="1" objects="1" scenarios="1" formatCells="0"/>
  <mergeCells count="32">
    <mergeCell ref="A29:A35"/>
    <mergeCell ref="H31:H35"/>
    <mergeCell ref="L32:N34"/>
    <mergeCell ref="A36:A41"/>
    <mergeCell ref="H38:H41"/>
    <mergeCell ref="L39:N40"/>
    <mergeCell ref="A16:A22"/>
    <mergeCell ref="H18:H22"/>
    <mergeCell ref="L19:N21"/>
    <mergeCell ref="A23:A28"/>
    <mergeCell ref="H25:H28"/>
    <mergeCell ref="L26:N27"/>
    <mergeCell ref="N3:N4"/>
    <mergeCell ref="A5:A9"/>
    <mergeCell ref="H7:H9"/>
    <mergeCell ref="L8:N9"/>
    <mergeCell ref="A10:A15"/>
    <mergeCell ref="H12:H15"/>
    <mergeCell ref="L13:N14"/>
    <mergeCell ref="A3:B4"/>
    <mergeCell ref="C3:C4"/>
    <mergeCell ref="D3:D4"/>
    <mergeCell ref="F3:F4"/>
    <mergeCell ref="G3:G4"/>
    <mergeCell ref="I3:M3"/>
    <mergeCell ref="A1:C1"/>
    <mergeCell ref="E1:G1"/>
    <mergeCell ref="M1:N1"/>
    <mergeCell ref="A2:C2"/>
    <mergeCell ref="E2:G2"/>
    <mergeCell ref="I2:L2"/>
    <mergeCell ref="M2:N2"/>
  </mergeCells>
  <conditionalFormatting sqref="F5:F41">
    <cfRule type="containsErrors" priority="1" dxfId="5">
      <formula>ISERROR(F5)</formula>
    </cfRule>
  </conditionalFormatting>
  <printOptions horizontalCentered="1" verticalCentered="1"/>
  <pageMargins left="0.25" right="0.25" top="0.5520833333333334" bottom="0.75" header="0.3" footer="0.3"/>
  <pageSetup fitToHeight="0" fitToWidth="1" orientation="portrait" pageOrder="overThenDown" scale="95" r:id="rId1"/>
  <headerFooter>
    <oddHeader>&amp;C&amp;"Geneva,Bold"Daily Meal Production Record&amp;R&amp;8October 2018
</oddHead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riley</dc:creator>
  <cp:keywords/>
  <dc:description/>
  <cp:lastModifiedBy>stephanie</cp:lastModifiedBy>
  <cp:lastPrinted>2017-12-19T17:58:01Z</cp:lastPrinted>
  <dcterms:created xsi:type="dcterms:W3CDTF">2002-04-18T19:22:46Z</dcterms:created>
  <dcterms:modified xsi:type="dcterms:W3CDTF">2018-10-26T13:26:37Z</dcterms:modified>
  <cp:category/>
  <cp:version/>
  <cp:contentType/>
  <cp:contentStatus/>
</cp:coreProperties>
</file>